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12915" windowHeight="7425"/>
  </bookViews>
  <sheets>
    <sheet name="Sheet1" sheetId="1" r:id="rId1"/>
    <sheet name="Sheet2" sheetId="3" r:id="rId2"/>
  </sheets>
  <definedNames>
    <definedName name="_xlnm.Print_Area" localSheetId="1">Sheet2!$A$1:$I$94</definedName>
  </definedNames>
  <calcPr calcId="145621"/>
</workbook>
</file>

<file path=xl/calcChain.xml><?xml version="1.0" encoding="utf-8"?>
<calcChain xmlns="http://schemas.openxmlformats.org/spreadsheetml/2006/main">
  <c r="D13" i="1" l="1"/>
  <c r="E13" i="1"/>
  <c r="F13" i="1"/>
  <c r="G13" i="1"/>
  <c r="H13" i="1"/>
  <c r="D14" i="1"/>
  <c r="E14" i="1"/>
  <c r="F14" i="1"/>
  <c r="G14" i="1"/>
  <c r="H14" i="1"/>
  <c r="C14" i="1"/>
  <c r="C13" i="1"/>
  <c r="J90" i="3" l="1"/>
  <c r="J88" i="3"/>
  <c r="J89" i="3" s="1"/>
  <c r="J86" i="3"/>
  <c r="J85" i="3"/>
  <c r="J91" i="3"/>
  <c r="J87" i="3"/>
  <c r="J84" i="3" l="1"/>
  <c r="E85" i="3"/>
  <c r="F85" i="3"/>
  <c r="G85" i="3"/>
  <c r="G87" i="3" s="1"/>
  <c r="H85" i="3"/>
  <c r="I85" i="3"/>
  <c r="E86" i="3"/>
  <c r="F86" i="3"/>
  <c r="F87" i="3" s="1"/>
  <c r="G86" i="3"/>
  <c r="H86" i="3"/>
  <c r="I86" i="3"/>
  <c r="E87" i="3"/>
  <c r="E84" i="3" s="1"/>
  <c r="H87" i="3"/>
  <c r="I87" i="3"/>
  <c r="I84" i="3" s="1"/>
  <c r="E88" i="3"/>
  <c r="F88" i="3"/>
  <c r="G88" i="3"/>
  <c r="H88" i="3"/>
  <c r="H89" i="3" s="1"/>
  <c r="H84" i="3" s="1"/>
  <c r="I88" i="3"/>
  <c r="E89" i="3"/>
  <c r="F89" i="3"/>
  <c r="G89" i="3"/>
  <c r="I89" i="3"/>
  <c r="E90" i="3"/>
  <c r="F90" i="3"/>
  <c r="F91" i="3" s="1"/>
  <c r="G90" i="3"/>
  <c r="H90" i="3"/>
  <c r="I90" i="3"/>
  <c r="E91" i="3"/>
  <c r="H91" i="3"/>
  <c r="I91" i="3"/>
  <c r="D90" i="3"/>
  <c r="D88" i="3"/>
  <c r="D86" i="3"/>
  <c r="D85" i="3"/>
  <c r="E69" i="3"/>
  <c r="F69" i="3"/>
  <c r="G69" i="3"/>
  <c r="H69" i="3"/>
  <c r="H71" i="3" s="1"/>
  <c r="I69" i="3"/>
  <c r="E70" i="3"/>
  <c r="F70" i="3"/>
  <c r="F71" i="3" s="1"/>
  <c r="G70" i="3"/>
  <c r="G71" i="3" s="1"/>
  <c r="G68" i="3" s="1"/>
  <c r="H70" i="3"/>
  <c r="I70" i="3"/>
  <c r="E71" i="3"/>
  <c r="I71" i="3"/>
  <c r="E72" i="3"/>
  <c r="E73" i="3" s="1"/>
  <c r="F72" i="3"/>
  <c r="G72" i="3"/>
  <c r="H72" i="3"/>
  <c r="H73" i="3" s="1"/>
  <c r="I72" i="3"/>
  <c r="I73" i="3" s="1"/>
  <c r="F73" i="3"/>
  <c r="G73" i="3"/>
  <c r="E74" i="3"/>
  <c r="F74" i="3"/>
  <c r="F75" i="3" s="1"/>
  <c r="G74" i="3"/>
  <c r="G75" i="3" s="1"/>
  <c r="H74" i="3"/>
  <c r="I74" i="3"/>
  <c r="E75" i="3"/>
  <c r="I75" i="3"/>
  <c r="D74" i="3"/>
  <c r="D72" i="3"/>
  <c r="D70" i="3"/>
  <c r="D69" i="3"/>
  <c r="E64" i="3"/>
  <c r="F64" i="3"/>
  <c r="G64" i="3"/>
  <c r="H64" i="3"/>
  <c r="H65" i="3" s="1"/>
  <c r="I64" i="3"/>
  <c r="E65" i="3"/>
  <c r="F65" i="3"/>
  <c r="G65" i="3"/>
  <c r="I65" i="3"/>
  <c r="E66" i="3"/>
  <c r="F66" i="3"/>
  <c r="G66" i="3"/>
  <c r="H66" i="3"/>
  <c r="I66" i="3"/>
  <c r="D66" i="3"/>
  <c r="D64" i="3"/>
  <c r="E61" i="3"/>
  <c r="F61" i="3"/>
  <c r="G61" i="3"/>
  <c r="H61" i="3"/>
  <c r="I61" i="3"/>
  <c r="E62" i="3"/>
  <c r="F62" i="3"/>
  <c r="G62" i="3"/>
  <c r="H62" i="3"/>
  <c r="I62" i="3"/>
  <c r="D62" i="3"/>
  <c r="D61" i="3"/>
  <c r="F84" i="3" l="1"/>
  <c r="G91" i="3"/>
  <c r="G84" i="3" s="1"/>
  <c r="I68" i="3"/>
  <c r="E68" i="3"/>
  <c r="F68" i="3"/>
  <c r="H75" i="3"/>
  <c r="H68" i="3" s="1"/>
  <c r="D89" i="3"/>
  <c r="D87" i="3"/>
  <c r="I83" i="3"/>
  <c r="H83" i="3"/>
  <c r="G83" i="3"/>
  <c r="F83" i="3"/>
  <c r="E83" i="3"/>
  <c r="D83" i="3"/>
  <c r="I81" i="3"/>
  <c r="H81" i="3"/>
  <c r="G81" i="3"/>
  <c r="F81" i="3"/>
  <c r="E81" i="3"/>
  <c r="D81" i="3"/>
  <c r="I79" i="3"/>
  <c r="I76" i="3" s="1"/>
  <c r="H79" i="3"/>
  <c r="G79" i="3"/>
  <c r="F79" i="3"/>
  <c r="E79" i="3"/>
  <c r="D79" i="3"/>
  <c r="F76" i="3"/>
  <c r="E76" i="3"/>
  <c r="D75" i="3"/>
  <c r="D73" i="3"/>
  <c r="D71" i="3"/>
  <c r="I67" i="3"/>
  <c r="H67" i="3"/>
  <c r="G67" i="3"/>
  <c r="F67" i="3"/>
  <c r="E67" i="3"/>
  <c r="D67" i="3"/>
  <c r="F60" i="3"/>
  <c r="D65" i="3"/>
  <c r="I63" i="3"/>
  <c r="I60" i="3" s="1"/>
  <c r="H63" i="3"/>
  <c r="H60" i="3" s="1"/>
  <c r="G63" i="3"/>
  <c r="F63" i="3"/>
  <c r="E63" i="3"/>
  <c r="D63" i="3"/>
  <c r="D60" i="3" s="1"/>
  <c r="I59" i="3"/>
  <c r="H59" i="3"/>
  <c r="G59" i="3"/>
  <c r="F59" i="3"/>
  <c r="E59" i="3"/>
  <c r="D59" i="3"/>
  <c r="I57" i="3"/>
  <c r="H57" i="3"/>
  <c r="G57" i="3"/>
  <c r="F57" i="3"/>
  <c r="E57" i="3"/>
  <c r="D57" i="3"/>
  <c r="I55" i="3"/>
  <c r="H55" i="3"/>
  <c r="G55" i="3"/>
  <c r="F55" i="3"/>
  <c r="F52" i="3" s="1"/>
  <c r="E55" i="3"/>
  <c r="E52" i="3" s="1"/>
  <c r="D55" i="3"/>
  <c r="D52" i="3" s="1"/>
  <c r="I51" i="3"/>
  <c r="H51" i="3"/>
  <c r="G51" i="3"/>
  <c r="F51" i="3"/>
  <c r="E51" i="3"/>
  <c r="D51" i="3"/>
  <c r="I49" i="3"/>
  <c r="H49" i="3"/>
  <c r="G49" i="3"/>
  <c r="F49" i="3"/>
  <c r="F44" i="3" s="1"/>
  <c r="E49" i="3"/>
  <c r="D49" i="3"/>
  <c r="I47" i="3"/>
  <c r="I44" i="3" s="1"/>
  <c r="H47" i="3"/>
  <c r="H44" i="3" s="1"/>
  <c r="G47" i="3"/>
  <c r="F47" i="3"/>
  <c r="E47" i="3"/>
  <c r="D47" i="3"/>
  <c r="D44" i="3" s="1"/>
  <c r="M45" i="3"/>
  <c r="L45" i="3"/>
  <c r="K45" i="3"/>
  <c r="J45" i="3"/>
  <c r="E44" i="3"/>
  <c r="I43" i="3"/>
  <c r="H43" i="3"/>
  <c r="G43" i="3"/>
  <c r="F43" i="3"/>
  <c r="E43" i="3"/>
  <c r="D43" i="3"/>
  <c r="I41" i="3"/>
  <c r="H41" i="3"/>
  <c r="G41" i="3"/>
  <c r="F41" i="3"/>
  <c r="E41" i="3"/>
  <c r="D41" i="3"/>
  <c r="I39" i="3"/>
  <c r="I36" i="3" s="1"/>
  <c r="H39" i="3"/>
  <c r="G39" i="3"/>
  <c r="F39" i="3"/>
  <c r="E39" i="3"/>
  <c r="D39" i="3"/>
  <c r="M37" i="3"/>
  <c r="L37" i="3"/>
  <c r="K37" i="3"/>
  <c r="J37" i="3"/>
  <c r="F36" i="3"/>
  <c r="E36" i="3"/>
  <c r="I35" i="3"/>
  <c r="H35" i="3"/>
  <c r="G35" i="3"/>
  <c r="F35" i="3"/>
  <c r="E35" i="3"/>
  <c r="D35" i="3"/>
  <c r="I33" i="3"/>
  <c r="H33" i="3"/>
  <c r="G33" i="3"/>
  <c r="F33" i="3"/>
  <c r="E33" i="3"/>
  <c r="E28" i="3" s="1"/>
  <c r="D33" i="3"/>
  <c r="I31" i="3"/>
  <c r="H31" i="3"/>
  <c r="G31" i="3"/>
  <c r="G28" i="3" s="1"/>
  <c r="F31" i="3"/>
  <c r="E31" i="3"/>
  <c r="D31" i="3"/>
  <c r="M29" i="3"/>
  <c r="L29" i="3"/>
  <c r="K29" i="3"/>
  <c r="J29" i="3"/>
  <c r="I28" i="3"/>
  <c r="F28" i="3"/>
  <c r="I27" i="3"/>
  <c r="H27" i="3"/>
  <c r="G27" i="3"/>
  <c r="F27" i="3"/>
  <c r="E27" i="3"/>
  <c r="D27" i="3"/>
  <c r="I25" i="3"/>
  <c r="H25" i="3"/>
  <c r="G25" i="3"/>
  <c r="F25" i="3"/>
  <c r="F20" i="3" s="1"/>
  <c r="E25" i="3"/>
  <c r="E20" i="3" s="1"/>
  <c r="D25" i="3"/>
  <c r="I23" i="3"/>
  <c r="H23" i="3"/>
  <c r="H20" i="3" s="1"/>
  <c r="G23" i="3"/>
  <c r="G20" i="3" s="1"/>
  <c r="F23" i="3"/>
  <c r="E23" i="3"/>
  <c r="D23" i="3"/>
  <c r="D20" i="3" s="1"/>
  <c r="M21" i="3"/>
  <c r="L21" i="3"/>
  <c r="K21" i="3"/>
  <c r="J21" i="3"/>
  <c r="I20" i="3"/>
  <c r="I19" i="3"/>
  <c r="H19" i="3"/>
  <c r="G19" i="3"/>
  <c r="F19" i="3"/>
  <c r="E19" i="3"/>
  <c r="D19" i="3"/>
  <c r="I17" i="3"/>
  <c r="H17" i="3"/>
  <c r="G17" i="3"/>
  <c r="F17" i="3"/>
  <c r="F12" i="3" s="1"/>
  <c r="E17" i="3"/>
  <c r="D17" i="3"/>
  <c r="I15" i="3"/>
  <c r="I12" i="3" s="1"/>
  <c r="H15" i="3"/>
  <c r="H12" i="3" s="1"/>
  <c r="G15" i="3"/>
  <c r="F15" i="3"/>
  <c r="E15" i="3"/>
  <c r="D15" i="3"/>
  <c r="D12" i="3" s="1"/>
  <c r="M13" i="3"/>
  <c r="L13" i="3"/>
  <c r="K13" i="3"/>
  <c r="J13" i="3"/>
  <c r="E12" i="3"/>
  <c r="G60" i="3" l="1"/>
  <c r="E60" i="3"/>
  <c r="D28" i="3"/>
  <c r="H28" i="3"/>
  <c r="G36" i="3"/>
  <c r="D68" i="3"/>
  <c r="G76" i="3"/>
  <c r="G12" i="3"/>
  <c r="D36" i="3"/>
  <c r="H36" i="3"/>
  <c r="G44" i="3"/>
  <c r="G52" i="3"/>
  <c r="D76" i="3"/>
  <c r="H76" i="3"/>
  <c r="D91" i="3"/>
  <c r="D84" i="3" s="1"/>
  <c r="I52" i="3"/>
  <c r="H52" i="3"/>
  <c r="H41" i="1" l="1"/>
  <c r="G41" i="1"/>
  <c r="F41" i="1"/>
  <c r="E41" i="1"/>
  <c r="D41" i="1"/>
  <c r="C41" i="1"/>
  <c r="H33" i="1"/>
  <c r="G33" i="1"/>
  <c r="F33" i="1"/>
  <c r="E33" i="1"/>
  <c r="D33" i="1"/>
  <c r="C33" i="1"/>
  <c r="D25" i="1" l="1"/>
  <c r="E25" i="1"/>
  <c r="F25" i="1"/>
  <c r="G25" i="1"/>
  <c r="H25" i="1"/>
  <c r="C25" i="1"/>
</calcChain>
</file>

<file path=xl/sharedStrings.xml><?xml version="1.0" encoding="utf-8"?>
<sst xmlns="http://schemas.openxmlformats.org/spreadsheetml/2006/main" count="213" uniqueCount="81">
  <si>
    <t>구분</t>
  </si>
  <si>
    <r>
      <t>’10.</t>
    </r>
    <r>
      <rPr>
        <b/>
        <sz val="10"/>
        <color rgb="FF000000"/>
        <rFont val="맑은 고딕"/>
        <family val="3"/>
        <charset val="129"/>
        <scheme val="minor"/>
      </rPr>
      <t>上</t>
    </r>
  </si>
  <si>
    <r>
      <t>’10.</t>
    </r>
    <r>
      <rPr>
        <b/>
        <sz val="10"/>
        <color rgb="FF000000"/>
        <rFont val="맑은 고딕"/>
        <family val="3"/>
        <charset val="129"/>
        <scheme val="minor"/>
      </rPr>
      <t>下</t>
    </r>
  </si>
  <si>
    <r>
      <t>’11.</t>
    </r>
    <r>
      <rPr>
        <b/>
        <sz val="10"/>
        <color rgb="FF000000"/>
        <rFont val="맑은 고딕"/>
        <family val="3"/>
        <charset val="129"/>
        <scheme val="minor"/>
      </rPr>
      <t>上</t>
    </r>
  </si>
  <si>
    <r>
      <t>’11.</t>
    </r>
    <r>
      <rPr>
        <b/>
        <sz val="10"/>
        <color rgb="FF000000"/>
        <rFont val="맑은 고딕"/>
        <family val="3"/>
        <charset val="129"/>
        <scheme val="minor"/>
      </rPr>
      <t>下</t>
    </r>
  </si>
  <si>
    <r>
      <t>’12.</t>
    </r>
    <r>
      <rPr>
        <b/>
        <sz val="10"/>
        <color rgb="FF000000"/>
        <rFont val="맑은 고딕"/>
        <family val="3"/>
        <charset val="129"/>
        <scheme val="minor"/>
      </rPr>
      <t>上</t>
    </r>
  </si>
  <si>
    <r>
      <t>’12.</t>
    </r>
    <r>
      <rPr>
        <b/>
        <sz val="10"/>
        <color rgb="FF000000"/>
        <rFont val="맑은 고딕"/>
        <family val="3"/>
        <charset val="129"/>
        <scheme val="minor"/>
      </rPr>
      <t>下</t>
    </r>
  </si>
  <si>
    <t>직접채널대출액</t>
  </si>
  <si>
    <t>중개채널대출액</t>
  </si>
  <si>
    <t>개인신용대출
신규취급액1)</t>
    <phoneticPr fontId="3" type="noConversion"/>
  </si>
  <si>
    <t>중개수수료율(A=C/B)</t>
    <phoneticPr fontId="3" type="noConversion"/>
  </si>
  <si>
    <t>중개채널대출액(B)</t>
    <phoneticPr fontId="3" type="noConversion"/>
  </si>
  <si>
    <t>중개수수료지급액(C)</t>
    <phoneticPr fontId="3" type="noConversion"/>
  </si>
  <si>
    <t>중개수수료지급액</t>
    <phoneticPr fontId="3" type="noConversion"/>
  </si>
  <si>
    <t>착수금</t>
    <phoneticPr fontId="3" type="noConversion"/>
  </si>
  <si>
    <t>사례금</t>
    <phoneticPr fontId="3" type="noConversion"/>
  </si>
  <si>
    <t>수수료</t>
    <phoneticPr fontId="3" type="noConversion"/>
  </si>
  <si>
    <t>직접채널대출액(B)</t>
    <phoneticPr fontId="3" type="noConversion"/>
  </si>
  <si>
    <t>광고비(C)</t>
    <phoneticPr fontId="3" type="noConversion"/>
  </si>
  <si>
    <t>기타추가비용(D)</t>
    <phoneticPr fontId="3" type="noConversion"/>
  </si>
  <si>
    <t>대출모집 원가조사</t>
    <phoneticPr fontId="3" type="noConversion"/>
  </si>
  <si>
    <t>대출모집 원가조사</t>
    <phoneticPr fontId="3" type="noConversion"/>
  </si>
  <si>
    <t>업체명</t>
    <phoneticPr fontId="3" type="noConversion"/>
  </si>
  <si>
    <t>담당자</t>
    <phoneticPr fontId="3" type="noConversion"/>
  </si>
  <si>
    <t>연락처</t>
    <phoneticPr fontId="3" type="noConversion"/>
  </si>
  <si>
    <t>󰊵 대출모집인 및 대부중개업자 원가 구조</t>
    <phoneticPr fontId="3" type="noConversion"/>
  </si>
  <si>
    <t>(단위: 백만원, %)</t>
    <phoneticPr fontId="3" type="noConversion"/>
  </si>
  <si>
    <t>거래
중개업체명</t>
    <phoneticPr fontId="3" type="noConversion"/>
  </si>
  <si>
    <t>서울에이젼트</t>
    <phoneticPr fontId="3" type="noConversion"/>
  </si>
  <si>
    <t>중개원가율
(A=B+C+D)</t>
    <phoneticPr fontId="3" type="noConversion"/>
  </si>
  <si>
    <t>중개금액*</t>
    <phoneticPr fontId="3" type="noConversion"/>
  </si>
  <si>
    <t>광고비(B)</t>
    <phoneticPr fontId="3" type="noConversion"/>
  </si>
  <si>
    <t>광고비</t>
    <phoneticPr fontId="3" type="noConversion"/>
  </si>
  <si>
    <t>원가율</t>
    <phoneticPr fontId="3" type="noConversion"/>
  </si>
  <si>
    <t>인건비(C)</t>
    <phoneticPr fontId="3" type="noConversion"/>
  </si>
  <si>
    <t>인건비</t>
    <phoneticPr fontId="3" type="noConversion"/>
  </si>
  <si>
    <t>기타비용(D)</t>
    <phoneticPr fontId="3" type="noConversion"/>
  </si>
  <si>
    <t>기타비용</t>
    <phoneticPr fontId="3" type="noConversion"/>
  </si>
  <si>
    <t>서울A대리점</t>
    <phoneticPr fontId="3" type="noConversion"/>
  </si>
  <si>
    <t>중개원가율
(A=B+C+D)</t>
    <phoneticPr fontId="3" type="noConversion"/>
  </si>
  <si>
    <t>중개금액*</t>
    <phoneticPr fontId="3" type="noConversion"/>
  </si>
  <si>
    <t>광고비(B)</t>
    <phoneticPr fontId="3" type="noConversion"/>
  </si>
  <si>
    <t>광고비</t>
    <phoneticPr fontId="3" type="noConversion"/>
  </si>
  <si>
    <t>경기B대리점</t>
    <phoneticPr fontId="3" type="noConversion"/>
  </si>
  <si>
    <t>부산C대리점</t>
    <phoneticPr fontId="3" type="noConversion"/>
  </si>
  <si>
    <t>경기도안산
D대리점</t>
    <phoneticPr fontId="3" type="noConversion"/>
  </si>
  <si>
    <t>*중개금액 : 중개한 고객이 대출받은 총금액</t>
    <phoneticPr fontId="3" type="noConversion"/>
  </si>
  <si>
    <t>※ 음영처리된 칸만 금액기준으로 작성</t>
    <phoneticPr fontId="3" type="noConversion"/>
  </si>
  <si>
    <t>에스비엠
대부중개</t>
    <phoneticPr fontId="3" type="noConversion"/>
  </si>
  <si>
    <t>총괄</t>
    <phoneticPr fontId="3" type="noConversion"/>
  </si>
  <si>
    <t>상위에이전트</t>
    <phoneticPr fontId="3" type="noConversion"/>
  </si>
  <si>
    <t>하위</t>
    <phoneticPr fontId="3" type="noConversion"/>
  </si>
  <si>
    <t>건수</t>
    <phoneticPr fontId="3" type="noConversion"/>
  </si>
  <si>
    <t>금액</t>
    <phoneticPr fontId="3" type="noConversion"/>
  </si>
  <si>
    <t>직접모집원가율 (A=(C+D)/B)</t>
    <phoneticPr fontId="3" type="noConversion"/>
  </si>
  <si>
    <t>(단위: 백만원)</t>
    <phoneticPr fontId="3" type="noConversion"/>
  </si>
  <si>
    <t xml:space="preserve">1) 해당기간(예: ’10.上은 ’10.1.1～6.31) 중 취급한 신규대출금액으로 추가대출, 재대출, 만기연장 등을 </t>
    <phoneticPr fontId="3" type="noConversion"/>
  </si>
  <si>
    <t xml:space="preserve">   제외한 순수 신규대출금액 기준 작성</t>
    <phoneticPr fontId="3" type="noConversion"/>
  </si>
  <si>
    <t>※ 자료작성 유의사항</t>
    <phoneticPr fontId="3" type="noConversion"/>
  </si>
  <si>
    <t xml:space="preserve">   제출하여 주시기 바랍니다.*</t>
    <phoneticPr fontId="3" type="noConversion"/>
  </si>
  <si>
    <t xml:space="preserve"> 2. 대부중개수수료 상한을 5% 이내로 설정하는 규제가 해당 업권의 금융기관 경영에 미칠 영향을 </t>
    <phoneticPr fontId="3" type="noConversion"/>
  </si>
  <si>
    <t xml:space="preserve">    ※ 계약내용이 결정되는 체계를 모두 상세히 서술</t>
    <phoneticPr fontId="3" type="noConversion"/>
  </si>
  <si>
    <t xml:space="preserve">       예시) 대부중개 건별로 대부금액의 8%를 중개수수료로 지급하며, 여타 마케팅 보조금 등 추가로 </t>
    <phoneticPr fontId="3" type="noConversion"/>
  </si>
  <si>
    <t xml:space="preserve">            대부중개업자에게 지급하는 금액은 없음</t>
    <phoneticPr fontId="3" type="noConversion"/>
  </si>
  <si>
    <t>1. 직접채널 및 중개채널을 활용한 대출 금액</t>
    <phoneticPr fontId="3" type="noConversion"/>
  </si>
  <si>
    <t>2. 중개수수료 현황</t>
    <phoneticPr fontId="3" type="noConversion"/>
  </si>
  <si>
    <t>3. 수수료 지급항목*</t>
    <phoneticPr fontId="3" type="noConversion"/>
  </si>
  <si>
    <t>4. 광고 등 활용한 직접모집 비용현황</t>
    <phoneticPr fontId="3" type="noConversion"/>
  </si>
  <si>
    <t>6. 대부중개수수료 상한제(5%) 도입시 업권에 미칠 영향을 적어주십시오.</t>
    <phoneticPr fontId="3" type="noConversion"/>
  </si>
  <si>
    <t>붙임</t>
    <phoneticPr fontId="3" type="noConversion"/>
  </si>
  <si>
    <t>업체명</t>
    <phoneticPr fontId="3" type="noConversion"/>
  </si>
  <si>
    <t>주영업분야</t>
    <phoneticPr fontId="3" type="noConversion"/>
  </si>
  <si>
    <t>담당자</t>
    <phoneticPr fontId="3" type="noConversion"/>
  </si>
  <si>
    <t>연락처</t>
    <phoneticPr fontId="3" type="noConversion"/>
  </si>
  <si>
    <t>※ 주 영업분야는 비중이 큰것으로 한가지만 선택</t>
    <phoneticPr fontId="3" type="noConversion"/>
  </si>
  <si>
    <t>신용 □,    담보 □</t>
    <phoneticPr fontId="3" type="noConversion"/>
  </si>
  <si>
    <r>
      <t>5. 대부중개수수료 지급체계</t>
    </r>
    <r>
      <rPr>
        <b/>
        <sz val="13"/>
        <color rgb="FF000000"/>
        <rFont val="맑은 고딕"/>
        <family val="3"/>
        <charset val="129"/>
        <scheme val="minor"/>
      </rPr>
      <t>(대부중개와 관련하여 지급되는 일체의 금액 및 재화의 지급현황 기재)</t>
    </r>
    <phoneticPr fontId="3" type="noConversion"/>
  </si>
  <si>
    <t xml:space="preserve">    ※ 수수료 외에 착수금, 인센티브 등(gift카드, 선물, 통화료, 인건비 등)</t>
    <phoneticPr fontId="3" type="noConversion"/>
  </si>
  <si>
    <t xml:space="preserve"> 1. 신용대출/담보대출로 구분하여 대부중개수수료 관련 전체 회원사 현황 자료를 2월 13일(수)까지 </t>
    <phoneticPr fontId="3" type="noConversion"/>
  </si>
  <si>
    <t xml:space="preserve">   분석한 의견을 6번에 자세하게 작성하여 제출하여 주시기 바랍니다.</t>
    <phoneticPr fontId="3" type="noConversion"/>
  </si>
  <si>
    <t>* 예시를 위해 아래 표에서는 착수금, 사례금, 수수료 등으로 지급항목을 열거하였으나 각 업권의 특성을 반영하여 
 별도의 지급항목 신설 또는 변경 가능함(참고: 대부업법 §11의2② “수수료, 사례금, 착수금 등 그 명칭이 무엇이든 
 대부중개와 관련하여 받는 대가를 대부중개수수료로 함”)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</si>
</sst>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5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5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00"/>
      <name val="한양중고딕"/>
      <family val="3"/>
      <charset val="129"/>
    </font>
    <font>
      <sz val="10"/>
      <color rgb="FF000000"/>
      <name val="한양중고딕"/>
      <family val="3"/>
      <charset val="129"/>
    </font>
    <font>
      <b/>
      <u/>
      <sz val="25"/>
      <color theme="1"/>
      <name val="맑은 고딕"/>
      <family val="3"/>
      <charset val="129"/>
      <scheme val="minor"/>
    </font>
    <font>
      <sz val="11"/>
      <color theme="1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3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5FA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 style="thin">
        <color rgb="FF000000"/>
      </left>
      <right/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/>
      <top style="dashed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dashed">
        <color rgb="FF000000"/>
      </bottom>
      <diagonal/>
    </border>
    <border>
      <left style="thin">
        <color rgb="FF000000"/>
      </left>
      <right/>
      <top style="dashed">
        <color rgb="FF000000"/>
      </top>
      <bottom/>
      <diagonal/>
    </border>
    <border>
      <left style="thin">
        <color rgb="FF000000"/>
      </left>
      <right style="thin">
        <color rgb="FF000000"/>
      </right>
      <top style="dashed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double">
        <color rgb="FF000000"/>
      </top>
      <bottom style="dashed">
        <color rgb="FF000000"/>
      </bottom>
      <diagonal/>
    </border>
    <border>
      <left/>
      <right style="thin">
        <color rgb="FF000000"/>
      </right>
      <top style="dashed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176" fontId="1" fillId="0" borderId="10" xfId="0" applyNumberFormat="1" applyFont="1" applyBorder="1" applyAlignment="1">
      <alignment horizontal="right" vertical="center" wrapText="1"/>
    </xf>
    <xf numFmtId="176" fontId="1" fillId="0" borderId="9" xfId="0" applyNumberFormat="1" applyFont="1" applyBorder="1" applyAlignment="1">
      <alignment horizontal="right" vertical="center" wrapText="1"/>
    </xf>
    <xf numFmtId="176" fontId="1" fillId="0" borderId="8" xfId="0" applyNumberFormat="1" applyFont="1" applyBorder="1" applyAlignment="1">
      <alignment horizontal="right" vertical="center" wrapText="1"/>
    </xf>
    <xf numFmtId="176" fontId="1" fillId="0" borderId="11" xfId="0" applyNumberFormat="1" applyFont="1" applyBorder="1" applyAlignment="1">
      <alignment horizontal="right" vertical="center" wrapText="1"/>
    </xf>
    <xf numFmtId="176" fontId="1" fillId="0" borderId="14" xfId="0" applyNumberFormat="1" applyFont="1" applyBorder="1" applyAlignment="1">
      <alignment horizontal="right" vertical="center" wrapText="1"/>
    </xf>
    <xf numFmtId="176" fontId="1" fillId="0" borderId="13" xfId="0" applyNumberFormat="1" applyFont="1" applyBorder="1" applyAlignment="1">
      <alignment horizontal="right" vertical="center" wrapText="1"/>
    </xf>
    <xf numFmtId="10" fontId="1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10" fontId="1" fillId="0" borderId="14" xfId="0" applyNumberFormat="1" applyFont="1" applyBorder="1" applyAlignment="1">
      <alignment horizontal="right" vertical="center" wrapText="1"/>
    </xf>
    <xf numFmtId="10" fontId="1" fillId="0" borderId="8" xfId="0" applyNumberFormat="1" applyFont="1" applyBorder="1" applyAlignment="1">
      <alignment horizontal="right" vertical="center" wrapText="1"/>
    </xf>
    <xf numFmtId="0" fontId="0" fillId="0" borderId="15" xfId="0" applyBorder="1" applyAlignment="1">
      <alignment horizontal="center" vertical="center"/>
    </xf>
    <xf numFmtId="177" fontId="1" fillId="3" borderId="10" xfId="0" applyNumberFormat="1" applyFont="1" applyFill="1" applyBorder="1" applyAlignment="1">
      <alignment horizontal="right" vertical="center" wrapText="1"/>
    </xf>
    <xf numFmtId="177" fontId="1" fillId="3" borderId="9" xfId="0" applyNumberFormat="1" applyFont="1" applyFill="1" applyBorder="1" applyAlignment="1">
      <alignment horizontal="right" vertical="center" wrapText="1"/>
    </xf>
    <xf numFmtId="177" fontId="1" fillId="3" borderId="5" xfId="0" applyNumberFormat="1" applyFont="1" applyFill="1" applyBorder="1" applyAlignment="1">
      <alignment horizontal="right" vertical="center" wrapText="1"/>
    </xf>
    <xf numFmtId="177" fontId="1" fillId="3" borderId="14" xfId="0" applyNumberFormat="1" applyFont="1" applyFill="1" applyBorder="1" applyAlignment="1">
      <alignment horizontal="right" vertical="center" wrapText="1"/>
    </xf>
    <xf numFmtId="177" fontId="1" fillId="3" borderId="13" xfId="0" applyNumberFormat="1" applyFont="1" applyFill="1" applyBorder="1" applyAlignment="1">
      <alignment horizontal="right" vertical="center" wrapText="1"/>
    </xf>
    <xf numFmtId="176" fontId="1" fillId="3" borderId="14" xfId="0" applyNumberFormat="1" applyFont="1" applyFill="1" applyBorder="1" applyAlignment="1">
      <alignment horizontal="right" vertical="center" wrapText="1"/>
    </xf>
    <xf numFmtId="176" fontId="1" fillId="3" borderId="13" xfId="0" applyNumberFormat="1" applyFont="1" applyFill="1" applyBorder="1" applyAlignment="1">
      <alignment horizontal="right" vertical="center" wrapText="1"/>
    </xf>
    <xf numFmtId="176" fontId="1" fillId="3" borderId="10" xfId="0" applyNumberFormat="1" applyFont="1" applyFill="1" applyBorder="1" applyAlignment="1">
      <alignment horizontal="right" vertical="center" wrapText="1"/>
    </xf>
    <xf numFmtId="176" fontId="1" fillId="3" borderId="9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left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0" borderId="24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view="pageBreakPreview" zoomScaleNormal="100" zoomScaleSheetLayoutView="100" workbookViewId="0">
      <selection activeCell="L52" sqref="L52"/>
    </sheetView>
  </sheetViews>
  <sheetFormatPr defaultRowHeight="16.5"/>
  <cols>
    <col min="1" max="1" width="17.875" customWidth="1"/>
    <col min="2" max="2" width="8.625" customWidth="1"/>
    <col min="3" max="8" width="12.625" customWidth="1"/>
  </cols>
  <sheetData>
    <row r="1" spans="1:8" ht="26.25">
      <c r="A1" s="71" t="s">
        <v>69</v>
      </c>
    </row>
    <row r="3" spans="1:8" ht="37.5">
      <c r="A3" s="38" t="s">
        <v>20</v>
      </c>
      <c r="B3" s="38"/>
      <c r="C3" s="38"/>
      <c r="D3" s="38"/>
      <c r="E3" s="38"/>
      <c r="F3" s="38"/>
      <c r="G3" s="38"/>
      <c r="H3" s="38"/>
    </row>
    <row r="4" spans="1:8" ht="19.5" customHeight="1">
      <c r="A4" s="15"/>
      <c r="B4" s="31"/>
      <c r="C4" s="15"/>
      <c r="D4" s="15"/>
      <c r="E4" s="15"/>
      <c r="F4" s="15"/>
      <c r="G4" s="15"/>
      <c r="H4" s="15"/>
    </row>
    <row r="5" spans="1:8" ht="20.100000000000001" customHeight="1">
      <c r="A5" s="31"/>
      <c r="B5" s="31"/>
      <c r="C5" s="31"/>
      <c r="D5" s="31"/>
      <c r="E5" s="31"/>
      <c r="F5" s="72" t="s">
        <v>70</v>
      </c>
      <c r="G5" s="73"/>
      <c r="H5" s="73"/>
    </row>
    <row r="6" spans="1:8" ht="20.100000000000001" customHeight="1">
      <c r="A6" s="31"/>
      <c r="B6" s="31"/>
      <c r="C6" s="31"/>
      <c r="D6" s="31"/>
      <c r="E6" s="31"/>
      <c r="F6" s="72" t="s">
        <v>71</v>
      </c>
      <c r="G6" s="79" t="s">
        <v>75</v>
      </c>
      <c r="H6" s="80"/>
    </row>
    <row r="7" spans="1:8" ht="20.100000000000001" customHeight="1">
      <c r="A7" s="31"/>
      <c r="B7" s="31"/>
      <c r="C7" s="31"/>
      <c r="D7" s="31"/>
      <c r="E7" s="31"/>
      <c r="F7" s="72" t="s">
        <v>72</v>
      </c>
      <c r="G7" s="73"/>
      <c r="H7" s="73"/>
    </row>
    <row r="8" spans="1:8" ht="20.100000000000001" customHeight="1">
      <c r="A8" s="31"/>
      <c r="B8" s="31"/>
      <c r="C8" s="31"/>
      <c r="D8" s="31"/>
      <c r="E8" s="31"/>
      <c r="F8" s="72" t="s">
        <v>73</v>
      </c>
      <c r="G8" s="73"/>
      <c r="H8" s="73"/>
    </row>
    <row r="9" spans="1:8" ht="24.95" customHeight="1">
      <c r="A9" s="74" t="s">
        <v>74</v>
      </c>
      <c r="B9" s="74"/>
      <c r="C9" s="74"/>
      <c r="D9" s="74"/>
      <c r="E9" s="74"/>
      <c r="F9" s="74"/>
      <c r="G9" s="74"/>
      <c r="H9" s="74"/>
    </row>
    <row r="10" spans="1:8" ht="30.75" customHeight="1">
      <c r="A10" s="39" t="s">
        <v>64</v>
      </c>
      <c r="B10" s="39"/>
      <c r="C10" s="39"/>
      <c r="D10" s="39"/>
      <c r="E10" s="39"/>
      <c r="F10" s="39"/>
      <c r="G10" s="39"/>
      <c r="H10" s="39"/>
    </row>
    <row r="11" spans="1:8">
      <c r="A11" s="41" t="s">
        <v>55</v>
      </c>
      <c r="B11" s="41"/>
      <c r="C11" s="41"/>
      <c r="D11" s="41"/>
      <c r="E11" s="41"/>
      <c r="F11" s="41"/>
      <c r="G11" s="41"/>
      <c r="H11" s="41"/>
    </row>
    <row r="12" spans="1:8" ht="20.100000000000001" customHeight="1" thickBot="1">
      <c r="A12" s="50" t="s">
        <v>0</v>
      </c>
      <c r="B12" s="51"/>
      <c r="C12" s="2" t="s">
        <v>1</v>
      </c>
      <c r="D12" s="3" t="s">
        <v>2</v>
      </c>
      <c r="E12" s="2" t="s">
        <v>3</v>
      </c>
      <c r="F12" s="3" t="s">
        <v>4</v>
      </c>
      <c r="G12" s="2" t="s">
        <v>5</v>
      </c>
      <c r="H12" s="2" t="s">
        <v>6</v>
      </c>
    </row>
    <row r="13" spans="1:8" ht="20.100000000000001" customHeight="1" thickTop="1">
      <c r="A13" s="54" t="s">
        <v>9</v>
      </c>
      <c r="B13" s="32" t="s">
        <v>52</v>
      </c>
      <c r="C13" s="7">
        <f>C15+C17</f>
        <v>0</v>
      </c>
      <c r="D13" s="7">
        <f t="shared" ref="D13:H13" si="0">D15+D17</f>
        <v>0</v>
      </c>
      <c r="E13" s="7">
        <f t="shared" si="0"/>
        <v>0</v>
      </c>
      <c r="F13" s="7">
        <f t="shared" si="0"/>
        <v>0</v>
      </c>
      <c r="G13" s="7">
        <f t="shared" si="0"/>
        <v>0</v>
      </c>
      <c r="H13" s="7">
        <f t="shared" si="0"/>
        <v>0</v>
      </c>
    </row>
    <row r="14" spans="1:8" ht="20.100000000000001" customHeight="1">
      <c r="A14" s="48"/>
      <c r="B14" s="33" t="s">
        <v>53</v>
      </c>
      <c r="C14" s="8">
        <f>C16+C18</f>
        <v>0</v>
      </c>
      <c r="D14" s="8">
        <f t="shared" ref="D14:H14" si="1">D16+D18</f>
        <v>0</v>
      </c>
      <c r="E14" s="8">
        <f t="shared" si="1"/>
        <v>0</v>
      </c>
      <c r="F14" s="8">
        <f t="shared" si="1"/>
        <v>0</v>
      </c>
      <c r="G14" s="8">
        <f t="shared" si="1"/>
        <v>0</v>
      </c>
      <c r="H14" s="8">
        <f t="shared" si="1"/>
        <v>0</v>
      </c>
    </row>
    <row r="15" spans="1:8" ht="20.100000000000001" customHeight="1">
      <c r="A15" s="55" t="s">
        <v>7</v>
      </c>
      <c r="B15" s="53" t="s">
        <v>52</v>
      </c>
      <c r="C15" s="8"/>
      <c r="D15" s="9"/>
      <c r="E15" s="8"/>
      <c r="F15" s="9"/>
      <c r="G15" s="8"/>
      <c r="H15" s="8"/>
    </row>
    <row r="16" spans="1:8" ht="20.100000000000001" customHeight="1">
      <c r="A16" s="48"/>
      <c r="B16" s="33" t="s">
        <v>53</v>
      </c>
      <c r="C16" s="8"/>
      <c r="D16" s="9"/>
      <c r="E16" s="8"/>
      <c r="F16" s="9"/>
      <c r="G16" s="8"/>
      <c r="H16" s="8"/>
    </row>
    <row r="17" spans="1:8" ht="20.100000000000001" customHeight="1">
      <c r="A17" s="47" t="s">
        <v>8</v>
      </c>
      <c r="B17" s="6" t="s">
        <v>52</v>
      </c>
      <c r="C17" s="12"/>
      <c r="D17" s="13"/>
      <c r="E17" s="12"/>
      <c r="F17" s="13"/>
      <c r="G17" s="12"/>
      <c r="H17" s="12"/>
    </row>
    <row r="18" spans="1:8" ht="20.100000000000001" customHeight="1">
      <c r="A18" s="49"/>
      <c r="B18" s="5" t="s">
        <v>53</v>
      </c>
      <c r="C18" s="10"/>
      <c r="D18" s="11"/>
      <c r="E18" s="10"/>
      <c r="F18" s="11"/>
      <c r="G18" s="10"/>
      <c r="H18" s="10"/>
    </row>
    <row r="19" spans="1:8">
      <c r="A19" s="60" t="s">
        <v>56</v>
      </c>
      <c r="B19" s="60"/>
      <c r="C19" s="60"/>
      <c r="D19" s="60"/>
      <c r="E19" s="60"/>
      <c r="F19" s="60"/>
      <c r="G19" s="60"/>
      <c r="H19" s="60"/>
    </row>
    <row r="20" spans="1:8">
      <c r="A20" s="60" t="s">
        <v>57</v>
      </c>
      <c r="B20" s="60"/>
      <c r="C20" s="60"/>
      <c r="D20" s="60"/>
      <c r="E20" s="60"/>
      <c r="F20" s="60"/>
      <c r="G20" s="60"/>
      <c r="H20" s="60"/>
    </row>
    <row r="22" spans="1:8" ht="24" customHeight="1">
      <c r="A22" s="39" t="s">
        <v>65</v>
      </c>
      <c r="B22" s="39"/>
      <c r="C22" s="39"/>
      <c r="D22" s="39"/>
      <c r="E22" s="39"/>
      <c r="F22" s="39"/>
      <c r="G22" s="39"/>
      <c r="H22" s="39"/>
    </row>
    <row r="23" spans="1:8">
      <c r="A23" s="41" t="s">
        <v>55</v>
      </c>
      <c r="B23" s="41"/>
      <c r="C23" s="41"/>
      <c r="D23" s="41"/>
      <c r="E23" s="41"/>
      <c r="F23" s="41"/>
      <c r="G23" s="41"/>
      <c r="H23" s="41"/>
    </row>
    <row r="24" spans="1:8" ht="20.100000000000001" customHeight="1" thickBot="1">
      <c r="A24" s="50" t="s">
        <v>0</v>
      </c>
      <c r="B24" s="51"/>
      <c r="C24" s="2" t="s">
        <v>1</v>
      </c>
      <c r="D24" s="3" t="s">
        <v>2</v>
      </c>
      <c r="E24" s="2" t="s">
        <v>3</v>
      </c>
      <c r="F24" s="3" t="s">
        <v>4</v>
      </c>
      <c r="G24" s="2" t="s">
        <v>5</v>
      </c>
      <c r="H24" s="2" t="s">
        <v>6</v>
      </c>
    </row>
    <row r="25" spans="1:8" ht="20.100000000000001" customHeight="1" thickTop="1">
      <c r="A25" s="57" t="s">
        <v>10</v>
      </c>
      <c r="B25" s="58"/>
      <c r="C25" s="14" t="e">
        <f t="shared" ref="C25:H25" si="2">C27/C26</f>
        <v>#DIV/0!</v>
      </c>
      <c r="D25" s="14" t="e">
        <f t="shared" si="2"/>
        <v>#DIV/0!</v>
      </c>
      <c r="E25" s="14" t="e">
        <f t="shared" si="2"/>
        <v>#DIV/0!</v>
      </c>
      <c r="F25" s="14" t="e">
        <f t="shared" si="2"/>
        <v>#DIV/0!</v>
      </c>
      <c r="G25" s="14" t="e">
        <f t="shared" si="2"/>
        <v>#DIV/0!</v>
      </c>
      <c r="H25" s="14" t="e">
        <f t="shared" si="2"/>
        <v>#DIV/0!</v>
      </c>
    </row>
    <row r="26" spans="1:8" ht="20.100000000000001" customHeight="1">
      <c r="A26" s="45" t="s">
        <v>11</v>
      </c>
      <c r="B26" s="46"/>
      <c r="C26" s="8"/>
      <c r="D26" s="9"/>
      <c r="E26" s="8"/>
      <c r="F26" s="9"/>
      <c r="G26" s="8"/>
      <c r="H26" s="8"/>
    </row>
    <row r="27" spans="1:8" ht="20.100000000000001" customHeight="1">
      <c r="A27" s="56" t="s">
        <v>12</v>
      </c>
      <c r="B27" s="59"/>
      <c r="C27" s="10"/>
      <c r="D27" s="11"/>
      <c r="E27" s="10"/>
      <c r="F27" s="11"/>
      <c r="G27" s="10"/>
      <c r="H27" s="10"/>
    </row>
    <row r="29" spans="1:8" ht="24" customHeight="1">
      <c r="A29" s="39" t="s">
        <v>66</v>
      </c>
      <c r="B29" s="39"/>
      <c r="C29" s="39"/>
      <c r="D29" s="39"/>
      <c r="E29" s="39"/>
      <c r="F29" s="39"/>
      <c r="G29" s="39"/>
      <c r="H29" s="39"/>
    </row>
    <row r="30" spans="1:8" ht="68.25" customHeight="1">
      <c r="A30" s="77" t="s">
        <v>80</v>
      </c>
      <c r="B30" s="77"/>
      <c r="C30" s="77"/>
      <c r="D30" s="77"/>
      <c r="E30" s="77"/>
      <c r="F30" s="77"/>
      <c r="G30" s="77"/>
      <c r="H30" s="77"/>
    </row>
    <row r="31" spans="1:8">
      <c r="A31" s="41" t="s">
        <v>55</v>
      </c>
      <c r="B31" s="41"/>
      <c r="C31" s="41"/>
      <c r="D31" s="41"/>
      <c r="E31" s="41"/>
      <c r="F31" s="41"/>
      <c r="G31" s="41"/>
      <c r="H31" s="41"/>
    </row>
    <row r="32" spans="1:8" ht="20.100000000000001" customHeight="1" thickBot="1">
      <c r="A32" s="50" t="s">
        <v>0</v>
      </c>
      <c r="B32" s="51"/>
      <c r="C32" s="2" t="s">
        <v>1</v>
      </c>
      <c r="D32" s="3" t="s">
        <v>2</v>
      </c>
      <c r="E32" s="2" t="s">
        <v>3</v>
      </c>
      <c r="F32" s="3" t="s">
        <v>4</v>
      </c>
      <c r="G32" s="2" t="s">
        <v>5</v>
      </c>
      <c r="H32" s="2" t="s">
        <v>6</v>
      </c>
    </row>
    <row r="33" spans="1:8" ht="20.100000000000001" customHeight="1" thickTop="1">
      <c r="A33" s="57" t="s">
        <v>13</v>
      </c>
      <c r="B33" s="58"/>
      <c r="C33" s="7">
        <f t="shared" ref="C33:H33" si="3">SUM(C34:C36)</f>
        <v>0</v>
      </c>
      <c r="D33" s="7">
        <f t="shared" si="3"/>
        <v>0</v>
      </c>
      <c r="E33" s="7">
        <f t="shared" si="3"/>
        <v>0</v>
      </c>
      <c r="F33" s="7">
        <f t="shared" si="3"/>
        <v>0</v>
      </c>
      <c r="G33" s="7">
        <f t="shared" si="3"/>
        <v>0</v>
      </c>
      <c r="H33" s="7">
        <f t="shared" si="3"/>
        <v>0</v>
      </c>
    </row>
    <row r="34" spans="1:8" ht="20.100000000000001" customHeight="1">
      <c r="A34" s="45" t="s">
        <v>14</v>
      </c>
      <c r="B34" s="46"/>
      <c r="C34" s="8"/>
      <c r="D34" s="9"/>
      <c r="E34" s="8"/>
      <c r="F34" s="9"/>
      <c r="G34" s="8"/>
      <c r="H34" s="8"/>
    </row>
    <row r="35" spans="1:8" ht="20.100000000000001" customHeight="1">
      <c r="A35" s="45" t="s">
        <v>15</v>
      </c>
      <c r="B35" s="46"/>
      <c r="C35" s="12"/>
      <c r="D35" s="13"/>
      <c r="E35" s="12"/>
      <c r="F35" s="13"/>
      <c r="G35" s="12"/>
      <c r="H35" s="12"/>
    </row>
    <row r="36" spans="1:8" ht="20.100000000000001" customHeight="1">
      <c r="A36" s="56" t="s">
        <v>16</v>
      </c>
      <c r="B36" s="59"/>
      <c r="C36" s="10"/>
      <c r="D36" s="11"/>
      <c r="E36" s="10"/>
      <c r="F36" s="11"/>
      <c r="G36" s="10"/>
      <c r="H36" s="10"/>
    </row>
    <row r="38" spans="1:8" ht="24" customHeight="1">
      <c r="A38" s="39" t="s">
        <v>67</v>
      </c>
      <c r="B38" s="39"/>
      <c r="C38" s="39"/>
      <c r="D38" s="39"/>
      <c r="E38" s="39"/>
      <c r="F38" s="39"/>
      <c r="G38" s="39"/>
      <c r="H38" s="39"/>
    </row>
    <row r="39" spans="1:8">
      <c r="A39" s="41" t="s">
        <v>55</v>
      </c>
      <c r="B39" s="41"/>
      <c r="C39" s="41"/>
      <c r="D39" s="41"/>
      <c r="E39" s="41"/>
      <c r="F39" s="41"/>
      <c r="G39" s="41"/>
      <c r="H39" s="41"/>
    </row>
    <row r="40" spans="1:8" ht="20.100000000000001" customHeight="1" thickBot="1">
      <c r="A40" s="50" t="s">
        <v>0</v>
      </c>
      <c r="B40" s="51"/>
      <c r="C40" s="2" t="s">
        <v>1</v>
      </c>
      <c r="D40" s="3" t="s">
        <v>2</v>
      </c>
      <c r="E40" s="2" t="s">
        <v>3</v>
      </c>
      <c r="F40" s="3" t="s">
        <v>4</v>
      </c>
      <c r="G40" s="2" t="s">
        <v>5</v>
      </c>
      <c r="H40" s="2" t="s">
        <v>6</v>
      </c>
    </row>
    <row r="41" spans="1:8" ht="20.100000000000001" customHeight="1" thickTop="1">
      <c r="A41" s="57" t="s">
        <v>54</v>
      </c>
      <c r="B41" s="58"/>
      <c r="C41" s="14" t="e">
        <f t="shared" ref="C41:H41" si="4">(C43+C44)/C42</f>
        <v>#DIV/0!</v>
      </c>
      <c r="D41" s="14" t="e">
        <f t="shared" si="4"/>
        <v>#DIV/0!</v>
      </c>
      <c r="E41" s="14" t="e">
        <f t="shared" si="4"/>
        <v>#DIV/0!</v>
      </c>
      <c r="F41" s="14" t="e">
        <f t="shared" si="4"/>
        <v>#DIV/0!</v>
      </c>
      <c r="G41" s="14" t="e">
        <f t="shared" si="4"/>
        <v>#DIV/0!</v>
      </c>
      <c r="H41" s="14" t="e">
        <f t="shared" si="4"/>
        <v>#DIV/0!</v>
      </c>
    </row>
    <row r="42" spans="1:8" ht="20.100000000000001" customHeight="1">
      <c r="A42" s="45" t="s">
        <v>17</v>
      </c>
      <c r="B42" s="46"/>
      <c r="C42" s="8"/>
      <c r="D42" s="9"/>
      <c r="E42" s="8"/>
      <c r="F42" s="9"/>
      <c r="G42" s="8"/>
      <c r="H42" s="8"/>
    </row>
    <row r="43" spans="1:8" ht="20.100000000000001" customHeight="1">
      <c r="A43" s="45" t="s">
        <v>18</v>
      </c>
      <c r="B43" s="46"/>
      <c r="C43" s="12"/>
      <c r="D43" s="13"/>
      <c r="E43" s="12"/>
      <c r="F43" s="13"/>
      <c r="G43" s="12"/>
      <c r="H43" s="12"/>
    </row>
    <row r="44" spans="1:8" ht="20.100000000000001" customHeight="1">
      <c r="A44" s="56" t="s">
        <v>19</v>
      </c>
      <c r="B44" s="59"/>
      <c r="C44" s="10"/>
      <c r="D44" s="11"/>
      <c r="E44" s="10"/>
      <c r="F44" s="11"/>
      <c r="G44" s="10"/>
      <c r="H44" s="10"/>
    </row>
    <row r="46" spans="1:8" ht="30.75" customHeight="1">
      <c r="A46" s="39" t="s">
        <v>76</v>
      </c>
      <c r="B46" s="39"/>
      <c r="C46" s="39"/>
      <c r="D46" s="39"/>
      <c r="E46" s="39"/>
      <c r="F46" s="39"/>
      <c r="G46" s="39"/>
      <c r="H46" s="39"/>
    </row>
    <row r="47" spans="1:8" ht="27.75" customHeight="1">
      <c r="A47" s="60" t="s">
        <v>77</v>
      </c>
      <c r="B47" s="60"/>
      <c r="C47" s="60"/>
      <c r="D47" s="60"/>
      <c r="E47" s="60"/>
      <c r="F47" s="60"/>
      <c r="G47" s="60"/>
      <c r="H47" s="60"/>
    </row>
    <row r="48" spans="1:8" ht="24.75" customHeight="1">
      <c r="A48" s="60" t="s">
        <v>61</v>
      </c>
      <c r="B48" s="60"/>
      <c r="C48" s="60"/>
      <c r="D48" s="60"/>
      <c r="E48" s="60"/>
      <c r="F48" s="60"/>
      <c r="G48" s="60"/>
      <c r="H48" s="60"/>
    </row>
    <row r="49" spans="1:8" ht="21" customHeight="1">
      <c r="A49" s="78" t="s">
        <v>62</v>
      </c>
      <c r="B49" s="60"/>
      <c r="C49" s="60"/>
      <c r="D49" s="60"/>
      <c r="E49" s="60"/>
      <c r="F49" s="60"/>
      <c r="G49" s="60"/>
      <c r="H49" s="60"/>
    </row>
    <row r="50" spans="1:8" ht="21" customHeight="1">
      <c r="A50" s="60" t="s">
        <v>63</v>
      </c>
      <c r="B50" s="60"/>
      <c r="C50" s="60"/>
      <c r="D50" s="60"/>
      <c r="E50" s="60"/>
      <c r="F50" s="60"/>
      <c r="G50" s="60"/>
      <c r="H50" s="60"/>
    </row>
    <row r="51" spans="1:8">
      <c r="A51" s="69"/>
      <c r="B51" s="69"/>
      <c r="C51" s="69"/>
      <c r="D51" s="69"/>
      <c r="E51" s="69"/>
      <c r="F51" s="69"/>
      <c r="G51" s="69"/>
      <c r="H51" s="69"/>
    </row>
    <row r="52" spans="1:8" ht="200.1" customHeight="1">
      <c r="A52" s="61"/>
      <c r="B52" s="62"/>
      <c r="C52" s="62"/>
      <c r="D52" s="62"/>
      <c r="E52" s="62"/>
      <c r="F52" s="62"/>
      <c r="G52" s="62"/>
      <c r="H52" s="63"/>
    </row>
    <row r="53" spans="1:8">
      <c r="A53" s="29"/>
      <c r="B53" s="29"/>
      <c r="C53" s="29"/>
      <c r="D53" s="29"/>
      <c r="E53" s="29"/>
      <c r="F53" s="29"/>
      <c r="G53" s="29"/>
      <c r="H53" s="29"/>
    </row>
    <row r="54" spans="1:8" ht="24">
      <c r="A54" s="39" t="s">
        <v>68</v>
      </c>
      <c r="B54" s="39"/>
      <c r="C54" s="39"/>
      <c r="D54" s="39"/>
      <c r="E54" s="39"/>
      <c r="F54" s="39"/>
      <c r="G54" s="39"/>
      <c r="H54" s="39"/>
    </row>
    <row r="55" spans="1:8" ht="15.75" customHeight="1">
      <c r="A55" s="30"/>
      <c r="B55" s="30"/>
      <c r="C55" s="30"/>
      <c r="D55" s="30"/>
      <c r="E55" s="30"/>
      <c r="F55" s="30"/>
      <c r="G55" s="30"/>
      <c r="H55" s="30"/>
    </row>
    <row r="56" spans="1:8" ht="200.1" customHeight="1">
      <c r="A56" s="64"/>
      <c r="B56" s="65"/>
      <c r="C56" s="65"/>
      <c r="D56" s="65"/>
      <c r="E56" s="65"/>
      <c r="F56" s="65"/>
      <c r="G56" s="65"/>
      <c r="H56" s="66"/>
    </row>
    <row r="57" spans="1:8" ht="88.5" customHeight="1">
      <c r="A57" s="75"/>
      <c r="B57" s="75"/>
      <c r="C57" s="75"/>
      <c r="D57" s="75"/>
      <c r="E57" s="75"/>
      <c r="F57" s="75"/>
      <c r="G57" s="75"/>
      <c r="H57" s="75"/>
    </row>
    <row r="58" spans="1:8">
      <c r="A58" s="67"/>
      <c r="B58" s="67"/>
      <c r="C58" s="67"/>
      <c r="D58" s="67"/>
      <c r="E58" s="67"/>
      <c r="F58" s="67"/>
      <c r="G58" s="67"/>
      <c r="H58" s="67"/>
    </row>
    <row r="59" spans="1:8" ht="26.25">
      <c r="A59" s="76" t="s">
        <v>58</v>
      </c>
      <c r="B59" s="76"/>
      <c r="C59" s="76"/>
      <c r="D59" s="76"/>
      <c r="E59" s="76"/>
      <c r="F59" s="76"/>
      <c r="G59" s="76"/>
      <c r="H59" s="76"/>
    </row>
    <row r="60" spans="1:8" ht="20.25">
      <c r="A60" s="70"/>
      <c r="B60" s="70"/>
      <c r="C60" s="70"/>
      <c r="D60" s="70"/>
      <c r="E60" s="70"/>
      <c r="F60" s="70"/>
      <c r="G60" s="70"/>
      <c r="H60" s="70"/>
    </row>
    <row r="61" spans="1:8" ht="20.100000000000001" customHeight="1">
      <c r="A61" s="60" t="s">
        <v>78</v>
      </c>
      <c r="B61" s="60"/>
      <c r="C61" s="60"/>
      <c r="D61" s="60"/>
      <c r="E61" s="60"/>
      <c r="F61" s="60"/>
      <c r="G61" s="60"/>
      <c r="H61" s="60"/>
    </row>
    <row r="62" spans="1:8" ht="20.100000000000001" customHeight="1">
      <c r="A62" s="60" t="s">
        <v>59</v>
      </c>
      <c r="B62" s="60"/>
      <c r="C62" s="60"/>
      <c r="D62" s="60"/>
      <c r="E62" s="60"/>
      <c r="F62" s="60"/>
      <c r="G62" s="60"/>
      <c r="H62" s="60"/>
    </row>
    <row r="63" spans="1:8" ht="20.100000000000001" customHeight="1">
      <c r="A63" s="68"/>
      <c r="B63" s="68"/>
      <c r="C63" s="68"/>
      <c r="D63" s="68"/>
      <c r="E63" s="68"/>
      <c r="F63" s="68"/>
      <c r="G63" s="68"/>
      <c r="H63" s="68"/>
    </row>
    <row r="64" spans="1:8" ht="20.100000000000001" customHeight="1">
      <c r="A64" s="60" t="s">
        <v>60</v>
      </c>
      <c r="B64" s="60"/>
      <c r="C64" s="60"/>
      <c r="D64" s="60"/>
      <c r="E64" s="60"/>
      <c r="F64" s="60"/>
      <c r="G64" s="60"/>
      <c r="H64" s="60"/>
    </row>
    <row r="65" spans="1:8" ht="20.100000000000001" customHeight="1">
      <c r="A65" s="60" t="s">
        <v>79</v>
      </c>
      <c r="B65" s="60"/>
      <c r="C65" s="60"/>
      <c r="D65" s="60"/>
      <c r="E65" s="60"/>
      <c r="F65" s="60"/>
      <c r="G65" s="60"/>
      <c r="H65" s="60"/>
    </row>
  </sheetData>
  <mergeCells count="49">
    <mergeCell ref="A9:H9"/>
    <mergeCell ref="G5:H5"/>
    <mergeCell ref="G6:H6"/>
    <mergeCell ref="G8:H8"/>
    <mergeCell ref="G7:H7"/>
    <mergeCell ref="A3:H3"/>
    <mergeCell ref="A10:H10"/>
    <mergeCell ref="A11:H11"/>
    <mergeCell ref="A22:H22"/>
    <mergeCell ref="A29:H29"/>
    <mergeCell ref="A30:H30"/>
    <mergeCell ref="A38:H38"/>
    <mergeCell ref="A46:H46"/>
    <mergeCell ref="A47:H47"/>
    <mergeCell ref="A48:H48"/>
    <mergeCell ref="A49:H49"/>
    <mergeCell ref="A64:H64"/>
    <mergeCell ref="A65:H65"/>
    <mergeCell ref="A59:H59"/>
    <mergeCell ref="A61:H61"/>
    <mergeCell ref="A62:H62"/>
    <mergeCell ref="A54:H54"/>
    <mergeCell ref="A58:H58"/>
    <mergeCell ref="A56:H56"/>
    <mergeCell ref="A50:H50"/>
    <mergeCell ref="A52:H52"/>
    <mergeCell ref="A43:B43"/>
    <mergeCell ref="A44:B44"/>
    <mergeCell ref="A40:B40"/>
    <mergeCell ref="A41:B41"/>
    <mergeCell ref="A42:B42"/>
    <mergeCell ref="A35:B35"/>
    <mergeCell ref="A36:B36"/>
    <mergeCell ref="A32:B32"/>
    <mergeCell ref="A33:B33"/>
    <mergeCell ref="A34:B34"/>
    <mergeCell ref="A26:B26"/>
    <mergeCell ref="A27:B27"/>
    <mergeCell ref="A24:B24"/>
    <mergeCell ref="A25:B25"/>
    <mergeCell ref="A12:B12"/>
    <mergeCell ref="A13:A14"/>
    <mergeCell ref="A15:A16"/>
    <mergeCell ref="A17:A18"/>
    <mergeCell ref="A20:H20"/>
    <mergeCell ref="A31:H31"/>
    <mergeCell ref="A39:H39"/>
    <mergeCell ref="A23:H23"/>
    <mergeCell ref="A19:H19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93"/>
  <sheetViews>
    <sheetView view="pageBreakPreview" zoomScale="115" zoomScaleNormal="100" zoomScaleSheetLayoutView="115" workbookViewId="0">
      <selection activeCell="J90" sqref="J90"/>
    </sheetView>
  </sheetViews>
  <sheetFormatPr defaultRowHeight="16.5"/>
  <cols>
    <col min="1" max="1" width="12" customWidth="1"/>
    <col min="2" max="2" width="10.125" bestFit="1" customWidth="1"/>
    <col min="3" max="3" width="10.125" customWidth="1"/>
    <col min="4" max="9" width="10.625" customWidth="1"/>
  </cols>
  <sheetData>
    <row r="3" spans="1:13" ht="37.5">
      <c r="A3" s="38" t="s">
        <v>21</v>
      </c>
      <c r="B3" s="38"/>
      <c r="C3" s="38"/>
      <c r="D3" s="38"/>
      <c r="E3" s="38"/>
      <c r="F3" s="38"/>
      <c r="G3" s="38"/>
      <c r="H3" s="38"/>
      <c r="I3" s="38"/>
    </row>
    <row r="4" spans="1:13" ht="32.25" customHeight="1"/>
    <row r="5" spans="1:13" ht="21" customHeight="1">
      <c r="G5" s="19" t="s">
        <v>22</v>
      </c>
      <c r="H5" s="42"/>
      <c r="I5" s="42"/>
    </row>
    <row r="6" spans="1:13" ht="21" customHeight="1">
      <c r="G6" s="19" t="s">
        <v>23</v>
      </c>
      <c r="H6" s="42"/>
      <c r="I6" s="42"/>
    </row>
    <row r="7" spans="1:13" ht="21" customHeight="1">
      <c r="G7" s="19" t="s">
        <v>24</v>
      </c>
      <c r="H7" s="42"/>
      <c r="I7" s="42"/>
    </row>
    <row r="8" spans="1:13">
      <c r="G8" s="16"/>
      <c r="H8" s="16"/>
      <c r="I8" s="16"/>
    </row>
    <row r="9" spans="1:13" ht="24">
      <c r="A9" s="39" t="s">
        <v>25</v>
      </c>
      <c r="B9" s="39"/>
      <c r="C9" s="39"/>
      <c r="D9" s="39"/>
      <c r="E9" s="39"/>
      <c r="F9" s="39"/>
      <c r="G9" s="39"/>
      <c r="H9" s="39"/>
      <c r="I9" s="39"/>
    </row>
    <row r="10" spans="1:13">
      <c r="A10" s="41" t="s">
        <v>26</v>
      </c>
      <c r="B10" s="41"/>
      <c r="C10" s="41"/>
      <c r="D10" s="41"/>
      <c r="E10" s="41"/>
      <c r="F10" s="41"/>
      <c r="G10" s="41"/>
      <c r="H10" s="41"/>
      <c r="I10" s="41"/>
    </row>
    <row r="11" spans="1:13" ht="27.75" thickBot="1">
      <c r="A11" s="1" t="s">
        <v>27</v>
      </c>
      <c r="B11" s="50" t="s">
        <v>0</v>
      </c>
      <c r="C11" s="51"/>
      <c r="D11" s="2" t="s">
        <v>1</v>
      </c>
      <c r="E11" s="3" t="s">
        <v>2</v>
      </c>
      <c r="F11" s="2" t="s">
        <v>3</v>
      </c>
      <c r="G11" s="3" t="s">
        <v>4</v>
      </c>
      <c r="H11" s="2" t="s">
        <v>5</v>
      </c>
      <c r="I11" s="2" t="s">
        <v>6</v>
      </c>
    </row>
    <row r="12" spans="1:13" ht="27.75" customHeight="1" thickTop="1">
      <c r="A12" s="35" t="s">
        <v>28</v>
      </c>
      <c r="B12" s="43" t="s">
        <v>29</v>
      </c>
      <c r="C12" s="44"/>
      <c r="D12" s="14" t="e">
        <f t="shared" ref="D12:I12" si="0">D15+D17+D19</f>
        <v>#DIV/0!</v>
      </c>
      <c r="E12" s="14" t="e">
        <f t="shared" si="0"/>
        <v>#DIV/0!</v>
      </c>
      <c r="F12" s="14">
        <f t="shared" si="0"/>
        <v>5.8755736868944419E-2</v>
      </c>
      <c r="G12" s="14">
        <f t="shared" si="0"/>
        <v>6.2784538296349307E-2</v>
      </c>
      <c r="H12" s="14">
        <f t="shared" si="0"/>
        <v>6.6610985277463203E-2</v>
      </c>
      <c r="I12" s="14">
        <f t="shared" si="0"/>
        <v>6.9233751425313558E-2</v>
      </c>
    </row>
    <row r="13" spans="1:13">
      <c r="A13" s="36"/>
      <c r="B13" s="45" t="s">
        <v>30</v>
      </c>
      <c r="C13" s="46"/>
      <c r="D13" s="20"/>
      <c r="E13" s="21"/>
      <c r="F13" s="20">
        <v>56028.571428571428</v>
      </c>
      <c r="G13" s="21">
        <v>59871.428571428572</v>
      </c>
      <c r="H13" s="20">
        <v>50457.142857142855</v>
      </c>
      <c r="I13" s="20">
        <v>62642.857142857145</v>
      </c>
      <c r="J13" s="22">
        <f>F13*100/7</f>
        <v>800408.16326530615</v>
      </c>
      <c r="K13" s="22">
        <f t="shared" ref="K13:M13" si="1">G13*100/7</f>
        <v>855306.12244897964</v>
      </c>
      <c r="L13" s="22">
        <f t="shared" si="1"/>
        <v>720816.32653061219</v>
      </c>
      <c r="M13" s="22">
        <f t="shared" si="1"/>
        <v>894897.95918367349</v>
      </c>
    </row>
    <row r="14" spans="1:13">
      <c r="A14" s="36"/>
      <c r="B14" s="47" t="s">
        <v>31</v>
      </c>
      <c r="C14" s="4" t="s">
        <v>32</v>
      </c>
      <c r="D14" s="20"/>
      <c r="E14" s="20"/>
      <c r="F14" s="20">
        <v>2885</v>
      </c>
      <c r="G14" s="20">
        <v>3335</v>
      </c>
      <c r="H14" s="20">
        <v>2911</v>
      </c>
      <c r="I14" s="20">
        <v>3875</v>
      </c>
    </row>
    <row r="15" spans="1:13">
      <c r="A15" s="36"/>
      <c r="B15" s="48"/>
      <c r="C15" s="6" t="s">
        <v>33</v>
      </c>
      <c r="D15" s="17" t="e">
        <f>D14/D13</f>
        <v>#DIV/0!</v>
      </c>
      <c r="E15" s="17" t="e">
        <f t="shared" ref="E15:I15" si="2">E14/E13</f>
        <v>#DIV/0!</v>
      </c>
      <c r="F15" s="17">
        <f t="shared" si="2"/>
        <v>5.1491585925548193E-2</v>
      </c>
      <c r="G15" s="17">
        <f t="shared" si="2"/>
        <v>5.5702696253877353E-2</v>
      </c>
      <c r="H15" s="17">
        <f t="shared" si="2"/>
        <v>5.7692525481313706E-2</v>
      </c>
      <c r="I15" s="17">
        <f t="shared" si="2"/>
        <v>6.1858608893956668E-2</v>
      </c>
    </row>
    <row r="16" spans="1:13">
      <c r="A16" s="36"/>
      <c r="B16" s="47" t="s">
        <v>34</v>
      </c>
      <c r="C16" s="6" t="s">
        <v>35</v>
      </c>
      <c r="D16" s="23"/>
      <c r="E16" s="24"/>
      <c r="F16" s="23">
        <v>374</v>
      </c>
      <c r="G16" s="24">
        <v>385</v>
      </c>
      <c r="H16" s="23">
        <v>390</v>
      </c>
      <c r="I16" s="23">
        <v>401</v>
      </c>
    </row>
    <row r="17" spans="1:13">
      <c r="A17" s="36"/>
      <c r="B17" s="48"/>
      <c r="C17" s="6" t="s">
        <v>33</v>
      </c>
      <c r="D17" s="17" t="e">
        <f>D16/D13</f>
        <v>#DIV/0!</v>
      </c>
      <c r="E17" s="17" t="e">
        <f t="shared" ref="E17:I17" si="3">E16/E13</f>
        <v>#DIV/0!</v>
      </c>
      <c r="F17" s="17">
        <f t="shared" si="3"/>
        <v>6.6751657317695055E-3</v>
      </c>
      <c r="G17" s="17">
        <f t="shared" si="3"/>
        <v>6.4304461942257217E-3</v>
      </c>
      <c r="H17" s="17">
        <f t="shared" si="3"/>
        <v>7.7293318233295589E-3</v>
      </c>
      <c r="I17" s="17">
        <f t="shared" si="3"/>
        <v>6.4013683010262258E-3</v>
      </c>
    </row>
    <row r="18" spans="1:13">
      <c r="A18" s="36"/>
      <c r="B18" s="47" t="s">
        <v>36</v>
      </c>
      <c r="C18" s="6" t="s">
        <v>37</v>
      </c>
      <c r="D18" s="23"/>
      <c r="E18" s="24"/>
      <c r="F18" s="23">
        <v>33</v>
      </c>
      <c r="G18" s="24">
        <v>39</v>
      </c>
      <c r="H18" s="23">
        <v>60</v>
      </c>
      <c r="I18" s="23">
        <v>61</v>
      </c>
    </row>
    <row r="19" spans="1:13" ht="17.25" thickBot="1">
      <c r="A19" s="37"/>
      <c r="B19" s="49"/>
      <c r="C19" s="5" t="s">
        <v>33</v>
      </c>
      <c r="D19" s="18" t="e">
        <f>D18/D13</f>
        <v>#DIV/0!</v>
      </c>
      <c r="E19" s="18" t="e">
        <f t="shared" ref="E19:I19" si="4">E18/E13</f>
        <v>#DIV/0!</v>
      </c>
      <c r="F19" s="18">
        <f t="shared" si="4"/>
        <v>5.8898521162672112E-4</v>
      </c>
      <c r="G19" s="18">
        <f t="shared" si="4"/>
        <v>6.5139584824624194E-4</v>
      </c>
      <c r="H19" s="18">
        <f t="shared" si="4"/>
        <v>1.1891279728199321E-3</v>
      </c>
      <c r="I19" s="18">
        <f t="shared" si="4"/>
        <v>9.7377423033067267E-4</v>
      </c>
    </row>
    <row r="20" spans="1:13" ht="27.75" customHeight="1" thickTop="1">
      <c r="A20" s="35" t="s">
        <v>38</v>
      </c>
      <c r="B20" s="43" t="s">
        <v>39</v>
      </c>
      <c r="C20" s="44"/>
      <c r="D20" s="14" t="e">
        <f t="shared" ref="D20:I20" si="5">D23+D25+D27</f>
        <v>#DIV/0!</v>
      </c>
      <c r="E20" s="14" t="e">
        <f t="shared" si="5"/>
        <v>#DIV/0!</v>
      </c>
      <c r="F20" s="14" t="e">
        <f t="shared" si="5"/>
        <v>#DIV/0!</v>
      </c>
      <c r="G20" s="14" t="e">
        <f t="shared" si="5"/>
        <v>#DIV/0!</v>
      </c>
      <c r="H20" s="14" t="e">
        <f t="shared" si="5"/>
        <v>#DIV/0!</v>
      </c>
      <c r="I20" s="14">
        <f t="shared" si="5"/>
        <v>6.7999999999999991E-2</v>
      </c>
    </row>
    <row r="21" spans="1:13">
      <c r="A21" s="36"/>
      <c r="B21" s="45" t="s">
        <v>40</v>
      </c>
      <c r="C21" s="46"/>
      <c r="D21" s="20"/>
      <c r="E21" s="21"/>
      <c r="F21" s="20"/>
      <c r="G21" s="21"/>
      <c r="H21" s="20"/>
      <c r="I21" s="20">
        <v>1500</v>
      </c>
      <c r="J21" s="22">
        <f>F21*100/7</f>
        <v>0</v>
      </c>
      <c r="K21" s="22">
        <f t="shared" ref="K21:M21" si="6">G21*100/7</f>
        <v>0</v>
      </c>
      <c r="L21" s="22">
        <f t="shared" si="6"/>
        <v>0</v>
      </c>
      <c r="M21" s="22">
        <f t="shared" si="6"/>
        <v>21428.571428571428</v>
      </c>
    </row>
    <row r="22" spans="1:13">
      <c r="A22" s="36"/>
      <c r="B22" s="47" t="s">
        <v>41</v>
      </c>
      <c r="C22" s="4" t="s">
        <v>42</v>
      </c>
      <c r="D22" s="20"/>
      <c r="E22" s="20"/>
      <c r="F22" s="20"/>
      <c r="G22" s="20"/>
      <c r="H22" s="20"/>
      <c r="I22" s="20">
        <v>50</v>
      </c>
    </row>
    <row r="23" spans="1:13">
      <c r="A23" s="36"/>
      <c r="B23" s="48"/>
      <c r="C23" s="6" t="s">
        <v>33</v>
      </c>
      <c r="D23" s="17" t="e">
        <f>D22/D21</f>
        <v>#DIV/0!</v>
      </c>
      <c r="E23" s="17" t="e">
        <f t="shared" ref="E23:I23" si="7">E22/E21</f>
        <v>#DIV/0!</v>
      </c>
      <c r="F23" s="17" t="e">
        <f t="shared" si="7"/>
        <v>#DIV/0!</v>
      </c>
      <c r="G23" s="17" t="e">
        <f t="shared" si="7"/>
        <v>#DIV/0!</v>
      </c>
      <c r="H23" s="17" t="e">
        <f t="shared" si="7"/>
        <v>#DIV/0!</v>
      </c>
      <c r="I23" s="17">
        <f t="shared" si="7"/>
        <v>3.3333333333333333E-2</v>
      </c>
    </row>
    <row r="24" spans="1:13">
      <c r="A24" s="36"/>
      <c r="B24" s="47" t="s">
        <v>34</v>
      </c>
      <c r="C24" s="6" t="s">
        <v>35</v>
      </c>
      <c r="D24" s="23"/>
      <c r="E24" s="24"/>
      <c r="F24" s="23"/>
      <c r="G24" s="24"/>
      <c r="H24" s="23"/>
      <c r="I24" s="23">
        <v>37</v>
      </c>
    </row>
    <row r="25" spans="1:13">
      <c r="A25" s="36"/>
      <c r="B25" s="48"/>
      <c r="C25" s="6" t="s">
        <v>33</v>
      </c>
      <c r="D25" s="17" t="e">
        <f>D24/D21</f>
        <v>#DIV/0!</v>
      </c>
      <c r="E25" s="17" t="e">
        <f t="shared" ref="E25:I25" si="8">E24/E21</f>
        <v>#DIV/0!</v>
      </c>
      <c r="F25" s="17" t="e">
        <f t="shared" si="8"/>
        <v>#DIV/0!</v>
      </c>
      <c r="G25" s="17" t="e">
        <f t="shared" si="8"/>
        <v>#DIV/0!</v>
      </c>
      <c r="H25" s="17" t="e">
        <f t="shared" si="8"/>
        <v>#DIV/0!</v>
      </c>
      <c r="I25" s="17">
        <f t="shared" si="8"/>
        <v>2.4666666666666667E-2</v>
      </c>
    </row>
    <row r="26" spans="1:13">
      <c r="A26" s="36"/>
      <c r="B26" s="47" t="s">
        <v>36</v>
      </c>
      <c r="C26" s="6" t="s">
        <v>37</v>
      </c>
      <c r="D26" s="23"/>
      <c r="E26" s="24"/>
      <c r="F26" s="23"/>
      <c r="G26" s="24"/>
      <c r="H26" s="23"/>
      <c r="I26" s="23">
        <v>15</v>
      </c>
    </row>
    <row r="27" spans="1:13" ht="17.25" thickBot="1">
      <c r="A27" s="37"/>
      <c r="B27" s="49"/>
      <c r="C27" s="5" t="s">
        <v>33</v>
      </c>
      <c r="D27" s="18" t="e">
        <f>D26/D21</f>
        <v>#DIV/0!</v>
      </c>
      <c r="E27" s="18" t="e">
        <f t="shared" ref="E27:I27" si="9">E26/E21</f>
        <v>#DIV/0!</v>
      </c>
      <c r="F27" s="18" t="e">
        <f t="shared" si="9"/>
        <v>#DIV/0!</v>
      </c>
      <c r="G27" s="18" t="e">
        <f t="shared" si="9"/>
        <v>#DIV/0!</v>
      </c>
      <c r="H27" s="18" t="e">
        <f t="shared" si="9"/>
        <v>#DIV/0!</v>
      </c>
      <c r="I27" s="18">
        <f t="shared" si="9"/>
        <v>0.01</v>
      </c>
    </row>
    <row r="28" spans="1:13" ht="27.75" customHeight="1" thickTop="1">
      <c r="A28" s="35" t="s">
        <v>43</v>
      </c>
      <c r="B28" s="43" t="s">
        <v>39</v>
      </c>
      <c r="C28" s="44"/>
      <c r="D28" s="14" t="e">
        <f t="shared" ref="D28:I28" si="10">D31+D33+D35</f>
        <v>#DIV/0!</v>
      </c>
      <c r="E28" s="14" t="e">
        <f t="shared" si="10"/>
        <v>#DIV/0!</v>
      </c>
      <c r="F28" s="14" t="e">
        <f t="shared" si="10"/>
        <v>#DIV/0!</v>
      </c>
      <c r="G28" s="14" t="e">
        <f t="shared" si="10"/>
        <v>#DIV/0!</v>
      </c>
      <c r="H28" s="14" t="e">
        <f t="shared" si="10"/>
        <v>#DIV/0!</v>
      </c>
      <c r="I28" s="14">
        <f t="shared" si="10"/>
        <v>6.8333333333333329E-2</v>
      </c>
    </row>
    <row r="29" spans="1:13">
      <c r="A29" s="36"/>
      <c r="B29" s="45" t="s">
        <v>40</v>
      </c>
      <c r="C29" s="46"/>
      <c r="D29" s="20"/>
      <c r="E29" s="21"/>
      <c r="F29" s="20"/>
      <c r="G29" s="21"/>
      <c r="H29" s="20"/>
      <c r="I29" s="20">
        <v>600</v>
      </c>
      <c r="J29" s="22">
        <f>F29*100/7</f>
        <v>0</v>
      </c>
      <c r="K29" s="22">
        <f t="shared" ref="K29:M29" si="11">G29*100/7</f>
        <v>0</v>
      </c>
      <c r="L29" s="22">
        <f t="shared" si="11"/>
        <v>0</v>
      </c>
      <c r="M29" s="22">
        <f t="shared" si="11"/>
        <v>8571.4285714285706</v>
      </c>
    </row>
    <row r="30" spans="1:13">
      <c r="A30" s="36"/>
      <c r="B30" s="47" t="s">
        <v>41</v>
      </c>
      <c r="C30" s="4" t="s">
        <v>42</v>
      </c>
      <c r="D30" s="20"/>
      <c r="E30" s="20"/>
      <c r="F30" s="20"/>
      <c r="G30" s="20"/>
      <c r="H30" s="20"/>
      <c r="I30" s="20">
        <v>20</v>
      </c>
    </row>
    <row r="31" spans="1:13">
      <c r="A31" s="36"/>
      <c r="B31" s="48"/>
      <c r="C31" s="6" t="s">
        <v>33</v>
      </c>
      <c r="D31" s="17" t="e">
        <f>D30/D29</f>
        <v>#DIV/0!</v>
      </c>
      <c r="E31" s="17" t="e">
        <f t="shared" ref="E31:I31" si="12">E30/E29</f>
        <v>#DIV/0!</v>
      </c>
      <c r="F31" s="17" t="e">
        <f t="shared" si="12"/>
        <v>#DIV/0!</v>
      </c>
      <c r="G31" s="17" t="e">
        <f t="shared" si="12"/>
        <v>#DIV/0!</v>
      </c>
      <c r="H31" s="17" t="e">
        <f t="shared" si="12"/>
        <v>#DIV/0!</v>
      </c>
      <c r="I31" s="17">
        <f t="shared" si="12"/>
        <v>3.3333333333333333E-2</v>
      </c>
    </row>
    <row r="32" spans="1:13">
      <c r="A32" s="36"/>
      <c r="B32" s="47" t="s">
        <v>34</v>
      </c>
      <c r="C32" s="6" t="s">
        <v>35</v>
      </c>
      <c r="D32" s="23"/>
      <c r="E32" s="24"/>
      <c r="F32" s="23"/>
      <c r="G32" s="24"/>
      <c r="H32" s="23"/>
      <c r="I32" s="23">
        <v>15</v>
      </c>
    </row>
    <row r="33" spans="1:13">
      <c r="A33" s="36"/>
      <c r="B33" s="48"/>
      <c r="C33" s="6" t="s">
        <v>33</v>
      </c>
      <c r="D33" s="17" t="e">
        <f>D32/D29</f>
        <v>#DIV/0!</v>
      </c>
      <c r="E33" s="17" t="e">
        <f t="shared" ref="E33:I33" si="13">E32/E29</f>
        <v>#DIV/0!</v>
      </c>
      <c r="F33" s="17" t="e">
        <f t="shared" si="13"/>
        <v>#DIV/0!</v>
      </c>
      <c r="G33" s="17" t="e">
        <f t="shared" si="13"/>
        <v>#DIV/0!</v>
      </c>
      <c r="H33" s="17" t="e">
        <f t="shared" si="13"/>
        <v>#DIV/0!</v>
      </c>
      <c r="I33" s="17">
        <f t="shared" si="13"/>
        <v>2.5000000000000001E-2</v>
      </c>
    </row>
    <row r="34" spans="1:13">
      <c r="A34" s="36"/>
      <c r="B34" s="47" t="s">
        <v>36</v>
      </c>
      <c r="C34" s="6" t="s">
        <v>37</v>
      </c>
      <c r="D34" s="23"/>
      <c r="E34" s="24"/>
      <c r="F34" s="23"/>
      <c r="G34" s="24"/>
      <c r="H34" s="23"/>
      <c r="I34" s="23">
        <v>6</v>
      </c>
    </row>
    <row r="35" spans="1:13" ht="17.25" thickBot="1">
      <c r="A35" s="37"/>
      <c r="B35" s="49"/>
      <c r="C35" s="5" t="s">
        <v>33</v>
      </c>
      <c r="D35" s="18" t="e">
        <f>D34/D29</f>
        <v>#DIV/0!</v>
      </c>
      <c r="E35" s="18" t="e">
        <f t="shared" ref="E35:I35" si="14">E34/E29</f>
        <v>#DIV/0!</v>
      </c>
      <c r="F35" s="18" t="e">
        <f t="shared" si="14"/>
        <v>#DIV/0!</v>
      </c>
      <c r="G35" s="18" t="e">
        <f t="shared" si="14"/>
        <v>#DIV/0!</v>
      </c>
      <c r="H35" s="18" t="e">
        <f t="shared" si="14"/>
        <v>#DIV/0!</v>
      </c>
      <c r="I35" s="18">
        <f t="shared" si="14"/>
        <v>0.01</v>
      </c>
    </row>
    <row r="36" spans="1:13" ht="27.75" customHeight="1" thickTop="1">
      <c r="A36" s="35" t="s">
        <v>44</v>
      </c>
      <c r="B36" s="43" t="s">
        <v>39</v>
      </c>
      <c r="C36" s="44"/>
      <c r="D36" s="14" t="e">
        <f t="shared" ref="D36:I36" si="15">D39+D41+D43</f>
        <v>#DIV/0!</v>
      </c>
      <c r="E36" s="14" t="e">
        <f t="shared" si="15"/>
        <v>#DIV/0!</v>
      </c>
      <c r="F36" s="14" t="e">
        <f t="shared" si="15"/>
        <v>#DIV/0!</v>
      </c>
      <c r="G36" s="14" t="e">
        <f t="shared" si="15"/>
        <v>#DIV/0!</v>
      </c>
      <c r="H36" s="14" t="e">
        <f t="shared" si="15"/>
        <v>#DIV/0!</v>
      </c>
      <c r="I36" s="14">
        <f t="shared" si="15"/>
        <v>6.8376068376068383E-2</v>
      </c>
    </row>
    <row r="37" spans="1:13">
      <c r="A37" s="36"/>
      <c r="B37" s="45" t="s">
        <v>40</v>
      </c>
      <c r="C37" s="46"/>
      <c r="D37" s="20"/>
      <c r="E37" s="21"/>
      <c r="F37" s="20"/>
      <c r="G37" s="21"/>
      <c r="H37" s="20"/>
      <c r="I37" s="20">
        <v>4329</v>
      </c>
      <c r="J37" s="22">
        <f>F37*100/7</f>
        <v>0</v>
      </c>
      <c r="K37" s="22">
        <f t="shared" ref="K37:M37" si="16">G37*100/7</f>
        <v>0</v>
      </c>
      <c r="L37" s="22">
        <f t="shared" si="16"/>
        <v>0</v>
      </c>
      <c r="M37" s="22">
        <f t="shared" si="16"/>
        <v>61842.857142857145</v>
      </c>
    </row>
    <row r="38" spans="1:13">
      <c r="A38" s="36"/>
      <c r="B38" s="47" t="s">
        <v>41</v>
      </c>
      <c r="C38" s="4" t="s">
        <v>42</v>
      </c>
      <c r="D38" s="20"/>
      <c r="E38" s="20"/>
      <c r="F38" s="20"/>
      <c r="G38" s="20"/>
      <c r="H38" s="20"/>
      <c r="I38" s="20">
        <v>200</v>
      </c>
    </row>
    <row r="39" spans="1:13">
      <c r="A39" s="36"/>
      <c r="B39" s="48"/>
      <c r="C39" s="6" t="s">
        <v>33</v>
      </c>
      <c r="D39" s="17" t="e">
        <f>D38/D37</f>
        <v>#DIV/0!</v>
      </c>
      <c r="E39" s="17" t="e">
        <f t="shared" ref="E39:I39" si="17">E38/E37</f>
        <v>#DIV/0!</v>
      </c>
      <c r="F39" s="17" t="e">
        <f t="shared" si="17"/>
        <v>#DIV/0!</v>
      </c>
      <c r="G39" s="17" t="e">
        <f t="shared" si="17"/>
        <v>#DIV/0!</v>
      </c>
      <c r="H39" s="17" t="e">
        <f t="shared" si="17"/>
        <v>#DIV/0!</v>
      </c>
      <c r="I39" s="17">
        <f t="shared" si="17"/>
        <v>4.6200046200046203E-2</v>
      </c>
    </row>
    <row r="40" spans="1:13">
      <c r="A40" s="36"/>
      <c r="B40" s="47" t="s">
        <v>34</v>
      </c>
      <c r="C40" s="6" t="s">
        <v>35</v>
      </c>
      <c r="D40" s="23"/>
      <c r="E40" s="24"/>
      <c r="F40" s="23"/>
      <c r="G40" s="24"/>
      <c r="H40" s="23"/>
      <c r="I40" s="23">
        <v>86</v>
      </c>
    </row>
    <row r="41" spans="1:13">
      <c r="A41" s="36"/>
      <c r="B41" s="48"/>
      <c r="C41" s="6" t="s">
        <v>33</v>
      </c>
      <c r="D41" s="17" t="e">
        <f>D40/D37</f>
        <v>#DIV/0!</v>
      </c>
      <c r="E41" s="17" t="e">
        <f t="shared" ref="E41:I41" si="18">E40/E37</f>
        <v>#DIV/0!</v>
      </c>
      <c r="F41" s="17" t="e">
        <f t="shared" si="18"/>
        <v>#DIV/0!</v>
      </c>
      <c r="G41" s="17" t="e">
        <f t="shared" si="18"/>
        <v>#DIV/0!</v>
      </c>
      <c r="H41" s="17" t="e">
        <f t="shared" si="18"/>
        <v>#DIV/0!</v>
      </c>
      <c r="I41" s="17">
        <f t="shared" si="18"/>
        <v>1.9866019866019866E-2</v>
      </c>
    </row>
    <row r="42" spans="1:13">
      <c r="A42" s="36"/>
      <c r="B42" s="47" t="s">
        <v>36</v>
      </c>
      <c r="C42" s="6" t="s">
        <v>37</v>
      </c>
      <c r="D42" s="23"/>
      <c r="E42" s="24"/>
      <c r="F42" s="23"/>
      <c r="G42" s="24"/>
      <c r="H42" s="23"/>
      <c r="I42" s="23">
        <v>10</v>
      </c>
    </row>
    <row r="43" spans="1:13" ht="17.25" thickBot="1">
      <c r="A43" s="37"/>
      <c r="B43" s="49"/>
      <c r="C43" s="5" t="s">
        <v>33</v>
      </c>
      <c r="D43" s="18" t="e">
        <f>D42/D37</f>
        <v>#DIV/0!</v>
      </c>
      <c r="E43" s="18" t="e">
        <f t="shared" ref="E43:I43" si="19">E42/E37</f>
        <v>#DIV/0!</v>
      </c>
      <c r="F43" s="18" t="e">
        <f t="shared" si="19"/>
        <v>#DIV/0!</v>
      </c>
      <c r="G43" s="18" t="e">
        <f t="shared" si="19"/>
        <v>#DIV/0!</v>
      </c>
      <c r="H43" s="18" t="e">
        <f t="shared" si="19"/>
        <v>#DIV/0!</v>
      </c>
      <c r="I43" s="18">
        <f t="shared" si="19"/>
        <v>2.3100023100023101E-3</v>
      </c>
    </row>
    <row r="44" spans="1:13" ht="27.75" customHeight="1" thickTop="1">
      <c r="A44" s="35" t="s">
        <v>45</v>
      </c>
      <c r="B44" s="43" t="s">
        <v>39</v>
      </c>
      <c r="C44" s="44"/>
      <c r="D44" s="14" t="e">
        <f t="shared" ref="D44:I44" si="20">D47+D49+D51</f>
        <v>#DIV/0!</v>
      </c>
      <c r="E44" s="14" t="e">
        <f t="shared" si="20"/>
        <v>#DIV/0!</v>
      </c>
      <c r="F44" s="14" t="e">
        <f t="shared" si="20"/>
        <v>#DIV/0!</v>
      </c>
      <c r="G44" s="14" t="e">
        <f t="shared" si="20"/>
        <v>#DIV/0!</v>
      </c>
      <c r="H44" s="14" t="e">
        <f t="shared" si="20"/>
        <v>#DIV/0!</v>
      </c>
      <c r="I44" s="14">
        <f t="shared" si="20"/>
        <v>6.683480453972257E-2</v>
      </c>
    </row>
    <row r="45" spans="1:13">
      <c r="A45" s="36"/>
      <c r="B45" s="45" t="s">
        <v>40</v>
      </c>
      <c r="C45" s="46"/>
      <c r="D45" s="20"/>
      <c r="E45" s="21"/>
      <c r="F45" s="20"/>
      <c r="G45" s="21"/>
      <c r="H45" s="20"/>
      <c r="I45" s="20">
        <v>1586</v>
      </c>
      <c r="J45" s="22">
        <f>F45*100/7</f>
        <v>0</v>
      </c>
      <c r="K45" s="22">
        <f t="shared" ref="K45:M45" si="21">G45*100/7</f>
        <v>0</v>
      </c>
      <c r="L45" s="22">
        <f t="shared" si="21"/>
        <v>0</v>
      </c>
      <c r="M45" s="22">
        <f t="shared" si="21"/>
        <v>22657.142857142859</v>
      </c>
    </row>
    <row r="46" spans="1:13">
      <c r="A46" s="36"/>
      <c r="B46" s="47" t="s">
        <v>41</v>
      </c>
      <c r="C46" s="4" t="s">
        <v>42</v>
      </c>
      <c r="D46" s="20"/>
      <c r="E46" s="20"/>
      <c r="F46" s="20"/>
      <c r="G46" s="20"/>
      <c r="H46" s="20"/>
      <c r="I46" s="20">
        <v>55</v>
      </c>
    </row>
    <row r="47" spans="1:13">
      <c r="A47" s="36"/>
      <c r="B47" s="48"/>
      <c r="C47" s="6" t="s">
        <v>33</v>
      </c>
      <c r="D47" s="17" t="e">
        <f>D46/D45</f>
        <v>#DIV/0!</v>
      </c>
      <c r="E47" s="17" t="e">
        <f t="shared" ref="E47:I47" si="22">E46/E45</f>
        <v>#DIV/0!</v>
      </c>
      <c r="F47" s="17" t="e">
        <f t="shared" si="22"/>
        <v>#DIV/0!</v>
      </c>
      <c r="G47" s="17" t="e">
        <f t="shared" si="22"/>
        <v>#DIV/0!</v>
      </c>
      <c r="H47" s="17" t="e">
        <f t="shared" si="22"/>
        <v>#DIV/0!</v>
      </c>
      <c r="I47" s="17">
        <f t="shared" si="22"/>
        <v>3.467843631778058E-2</v>
      </c>
    </row>
    <row r="48" spans="1:13">
      <c r="A48" s="36"/>
      <c r="B48" s="47" t="s">
        <v>34</v>
      </c>
      <c r="C48" s="6" t="s">
        <v>35</v>
      </c>
      <c r="D48" s="23"/>
      <c r="E48" s="24"/>
      <c r="F48" s="23"/>
      <c r="G48" s="24"/>
      <c r="H48" s="23"/>
      <c r="I48" s="23">
        <v>42</v>
      </c>
    </row>
    <row r="49" spans="1:9">
      <c r="A49" s="36"/>
      <c r="B49" s="48"/>
      <c r="C49" s="6" t="s">
        <v>33</v>
      </c>
      <c r="D49" s="17" t="e">
        <f>D48/D45</f>
        <v>#DIV/0!</v>
      </c>
      <c r="E49" s="17" t="e">
        <f t="shared" ref="E49:I49" si="23">E48/E45</f>
        <v>#DIV/0!</v>
      </c>
      <c r="F49" s="17" t="e">
        <f t="shared" si="23"/>
        <v>#DIV/0!</v>
      </c>
      <c r="G49" s="17" t="e">
        <f t="shared" si="23"/>
        <v>#DIV/0!</v>
      </c>
      <c r="H49" s="17" t="e">
        <f t="shared" si="23"/>
        <v>#DIV/0!</v>
      </c>
      <c r="I49" s="17">
        <f t="shared" si="23"/>
        <v>2.6481715006305171E-2</v>
      </c>
    </row>
    <row r="50" spans="1:9">
      <c r="A50" s="36"/>
      <c r="B50" s="47" t="s">
        <v>36</v>
      </c>
      <c r="C50" s="6" t="s">
        <v>37</v>
      </c>
      <c r="D50" s="23"/>
      <c r="E50" s="24"/>
      <c r="F50" s="23"/>
      <c r="G50" s="24"/>
      <c r="H50" s="23"/>
      <c r="I50" s="23">
        <v>9</v>
      </c>
    </row>
    <row r="51" spans="1:9" ht="17.25" thickBot="1">
      <c r="A51" s="37"/>
      <c r="B51" s="49"/>
      <c r="C51" s="5" t="s">
        <v>33</v>
      </c>
      <c r="D51" s="18" t="e">
        <f>D50/D45</f>
        <v>#DIV/0!</v>
      </c>
      <c r="E51" s="18" t="e">
        <f t="shared" ref="E51:I51" si="24">E50/E45</f>
        <v>#DIV/0!</v>
      </c>
      <c r="F51" s="18" t="e">
        <f t="shared" si="24"/>
        <v>#DIV/0!</v>
      </c>
      <c r="G51" s="18" t="e">
        <f t="shared" si="24"/>
        <v>#DIV/0!</v>
      </c>
      <c r="H51" s="18" t="e">
        <f t="shared" si="24"/>
        <v>#DIV/0!</v>
      </c>
      <c r="I51" s="18">
        <f t="shared" si="24"/>
        <v>5.6746532156368226E-3</v>
      </c>
    </row>
    <row r="52" spans="1:9" ht="27.75" customHeight="1" thickTop="1">
      <c r="A52" s="35" t="s">
        <v>48</v>
      </c>
      <c r="B52" s="43" t="s">
        <v>39</v>
      </c>
      <c r="C52" s="44"/>
      <c r="D52" s="14" t="e">
        <f t="shared" ref="D52:I52" si="25">D55+D57+D59</f>
        <v>#DIV/0!</v>
      </c>
      <c r="E52" s="14" t="e">
        <f t="shared" si="25"/>
        <v>#DIV/0!</v>
      </c>
      <c r="F52" s="14" t="e">
        <f t="shared" si="25"/>
        <v>#DIV/0!</v>
      </c>
      <c r="G52" s="14" t="e">
        <f t="shared" si="25"/>
        <v>#DIV/0!</v>
      </c>
      <c r="H52" s="14">
        <f t="shared" si="25"/>
        <v>7.5255194651663707E-2</v>
      </c>
      <c r="I52" s="14">
        <f t="shared" si="25"/>
        <v>7.6891433463102579E-2</v>
      </c>
    </row>
    <row r="53" spans="1:9">
      <c r="A53" s="36"/>
      <c r="B53" s="45" t="s">
        <v>40</v>
      </c>
      <c r="C53" s="46"/>
      <c r="D53" s="20"/>
      <c r="E53" s="21"/>
      <c r="F53" s="20"/>
      <c r="G53" s="21"/>
      <c r="H53" s="20">
        <v>214855.6</v>
      </c>
      <c r="I53" s="20">
        <v>198120.9</v>
      </c>
    </row>
    <row r="54" spans="1:9">
      <c r="A54" s="36"/>
      <c r="B54" s="47" t="s">
        <v>41</v>
      </c>
      <c r="C54" s="4" t="s">
        <v>42</v>
      </c>
      <c r="D54" s="20"/>
      <c r="E54" s="20"/>
      <c r="F54" s="20"/>
      <c r="G54" s="20"/>
      <c r="H54" s="20">
        <v>15609</v>
      </c>
      <c r="I54" s="20">
        <v>14613.8</v>
      </c>
    </row>
    <row r="55" spans="1:9">
      <c r="A55" s="36"/>
      <c r="B55" s="48"/>
      <c r="C55" s="6" t="s">
        <v>33</v>
      </c>
      <c r="D55" s="17" t="e">
        <f>D54/D53</f>
        <v>#DIV/0!</v>
      </c>
      <c r="E55" s="17" t="e">
        <f t="shared" ref="E55:I55" si="26">E54/E53</f>
        <v>#DIV/0!</v>
      </c>
      <c r="F55" s="17" t="e">
        <f t="shared" si="26"/>
        <v>#DIV/0!</v>
      </c>
      <c r="G55" s="17" t="e">
        <f t="shared" si="26"/>
        <v>#DIV/0!</v>
      </c>
      <c r="H55" s="17">
        <f t="shared" si="26"/>
        <v>7.2648792956757927E-2</v>
      </c>
      <c r="I55" s="17">
        <f t="shared" si="26"/>
        <v>7.376203116379948E-2</v>
      </c>
    </row>
    <row r="56" spans="1:9">
      <c r="A56" s="36"/>
      <c r="B56" s="47" t="s">
        <v>34</v>
      </c>
      <c r="C56" s="6" t="s">
        <v>35</v>
      </c>
      <c r="D56" s="23"/>
      <c r="E56" s="24"/>
      <c r="F56" s="23"/>
      <c r="G56" s="24"/>
      <c r="H56" s="23">
        <v>400</v>
      </c>
      <c r="I56" s="23">
        <v>380</v>
      </c>
    </row>
    <row r="57" spans="1:9">
      <c r="A57" s="36"/>
      <c r="B57" s="48"/>
      <c r="C57" s="6" t="s">
        <v>33</v>
      </c>
      <c r="D57" s="17" t="e">
        <f>D56/D53</f>
        <v>#DIV/0!</v>
      </c>
      <c r="E57" s="17" t="e">
        <f t="shared" ref="E57:I57" si="27">E56/E53</f>
        <v>#DIV/0!</v>
      </c>
      <c r="F57" s="17" t="e">
        <f t="shared" si="27"/>
        <v>#DIV/0!</v>
      </c>
      <c r="G57" s="17" t="e">
        <f t="shared" si="27"/>
        <v>#DIV/0!</v>
      </c>
      <c r="H57" s="17">
        <f t="shared" si="27"/>
        <v>1.8617154963612771E-3</v>
      </c>
      <c r="I57" s="17">
        <f t="shared" si="27"/>
        <v>1.9180207640889983E-3</v>
      </c>
    </row>
    <row r="58" spans="1:9">
      <c r="A58" s="36"/>
      <c r="B58" s="47" t="s">
        <v>36</v>
      </c>
      <c r="C58" s="6" t="s">
        <v>37</v>
      </c>
      <c r="D58" s="23"/>
      <c r="E58" s="24"/>
      <c r="F58" s="23"/>
      <c r="G58" s="24"/>
      <c r="H58" s="23">
        <v>160</v>
      </c>
      <c r="I58" s="23">
        <v>240</v>
      </c>
    </row>
    <row r="59" spans="1:9" ht="17.25" thickBot="1">
      <c r="A59" s="37"/>
      <c r="B59" s="49"/>
      <c r="C59" s="5" t="s">
        <v>33</v>
      </c>
      <c r="D59" s="18" t="e">
        <f>D58/D53</f>
        <v>#DIV/0!</v>
      </c>
      <c r="E59" s="18" t="e">
        <f t="shared" ref="E59:I59" si="28">E58/E53</f>
        <v>#DIV/0!</v>
      </c>
      <c r="F59" s="18" t="e">
        <f t="shared" si="28"/>
        <v>#DIV/0!</v>
      </c>
      <c r="G59" s="18" t="e">
        <f t="shared" si="28"/>
        <v>#DIV/0!</v>
      </c>
      <c r="H59" s="18">
        <f t="shared" si="28"/>
        <v>7.4468619854451085E-4</v>
      </c>
      <c r="I59" s="18">
        <f t="shared" si="28"/>
        <v>1.2113815352141042E-3</v>
      </c>
    </row>
    <row r="60" spans="1:9" ht="27.75" customHeight="1" thickTop="1">
      <c r="A60" s="35" t="s">
        <v>50</v>
      </c>
      <c r="B60" s="43" t="s">
        <v>39</v>
      </c>
      <c r="C60" s="44"/>
      <c r="D60" s="14" t="e">
        <f t="shared" ref="D60:I60" si="29">D63+D65+D67</f>
        <v>#DIV/0!</v>
      </c>
      <c r="E60" s="14" t="e">
        <f t="shared" si="29"/>
        <v>#DIV/0!</v>
      </c>
      <c r="F60" s="14">
        <f t="shared" si="29"/>
        <v>5.8755736868944419E-2</v>
      </c>
      <c r="G60" s="14">
        <f t="shared" si="29"/>
        <v>6.2784538296349307E-2</v>
      </c>
      <c r="H60" s="14">
        <f t="shared" si="29"/>
        <v>7.3611240039517786E-2</v>
      </c>
      <c r="I60" s="14">
        <f t="shared" si="29"/>
        <v>7.5051840847953064E-2</v>
      </c>
    </row>
    <row r="61" spans="1:9">
      <c r="A61" s="36"/>
      <c r="B61" s="45" t="s">
        <v>40</v>
      </c>
      <c r="C61" s="46"/>
      <c r="D61" s="27">
        <f>D13+D53</f>
        <v>0</v>
      </c>
      <c r="E61" s="27">
        <f t="shared" ref="E61:I61" si="30">E13+E53</f>
        <v>0</v>
      </c>
      <c r="F61" s="27">
        <f t="shared" si="30"/>
        <v>56028.571428571428</v>
      </c>
      <c r="G61" s="27">
        <f t="shared" si="30"/>
        <v>59871.428571428572</v>
      </c>
      <c r="H61" s="27">
        <f t="shared" si="30"/>
        <v>265312.74285714288</v>
      </c>
      <c r="I61" s="27">
        <f t="shared" si="30"/>
        <v>260763.75714285712</v>
      </c>
    </row>
    <row r="62" spans="1:9">
      <c r="A62" s="36"/>
      <c r="B62" s="47" t="s">
        <v>41</v>
      </c>
      <c r="C62" s="4" t="s">
        <v>42</v>
      </c>
      <c r="D62" s="27">
        <f>D14+D54</f>
        <v>0</v>
      </c>
      <c r="E62" s="27">
        <f t="shared" ref="E62:I62" si="31">E14+E54</f>
        <v>0</v>
      </c>
      <c r="F62" s="27">
        <f t="shared" si="31"/>
        <v>2885</v>
      </c>
      <c r="G62" s="27">
        <f t="shared" si="31"/>
        <v>3335</v>
      </c>
      <c r="H62" s="27">
        <f t="shared" si="31"/>
        <v>18520</v>
      </c>
      <c r="I62" s="27">
        <f t="shared" si="31"/>
        <v>18488.8</v>
      </c>
    </row>
    <row r="63" spans="1:9">
      <c r="A63" s="36"/>
      <c r="B63" s="48"/>
      <c r="C63" s="6" t="s">
        <v>33</v>
      </c>
      <c r="D63" s="17" t="e">
        <f>D62/D61</f>
        <v>#DIV/0!</v>
      </c>
      <c r="E63" s="17" t="e">
        <f t="shared" ref="E63:I63" si="32">E62/E61</f>
        <v>#DIV/0!</v>
      </c>
      <c r="F63" s="17">
        <f t="shared" si="32"/>
        <v>5.1491585925548193E-2</v>
      </c>
      <c r="G63" s="17">
        <f t="shared" si="32"/>
        <v>5.5702696253877353E-2</v>
      </c>
      <c r="H63" s="17">
        <f t="shared" si="32"/>
        <v>6.9804411957596998E-2</v>
      </c>
      <c r="I63" s="17">
        <f t="shared" si="32"/>
        <v>7.0902491214954663E-2</v>
      </c>
    </row>
    <row r="64" spans="1:9">
      <c r="A64" s="36"/>
      <c r="B64" s="47" t="s">
        <v>34</v>
      </c>
      <c r="C64" s="6" t="s">
        <v>35</v>
      </c>
      <c r="D64" s="25">
        <f>D16+D56</f>
        <v>0</v>
      </c>
      <c r="E64" s="25">
        <f t="shared" ref="E64:I64" si="33">E16+E56</f>
        <v>0</v>
      </c>
      <c r="F64" s="25">
        <f t="shared" si="33"/>
        <v>374</v>
      </c>
      <c r="G64" s="25">
        <f t="shared" si="33"/>
        <v>385</v>
      </c>
      <c r="H64" s="25">
        <f t="shared" si="33"/>
        <v>790</v>
      </c>
      <c r="I64" s="25">
        <f t="shared" si="33"/>
        <v>781</v>
      </c>
    </row>
    <row r="65" spans="1:9">
      <c r="A65" s="36"/>
      <c r="B65" s="48"/>
      <c r="C65" s="6" t="s">
        <v>33</v>
      </c>
      <c r="D65" s="17" t="e">
        <f>D64/D61</f>
        <v>#DIV/0!</v>
      </c>
      <c r="E65" s="17" t="e">
        <f t="shared" ref="E65:I65" si="34">E64/E61</f>
        <v>#DIV/0!</v>
      </c>
      <c r="F65" s="17">
        <f t="shared" si="34"/>
        <v>6.6751657317695055E-3</v>
      </c>
      <c r="G65" s="17">
        <f t="shared" si="34"/>
        <v>6.4304461942257217E-3</v>
      </c>
      <c r="H65" s="17">
        <f t="shared" si="34"/>
        <v>2.9776180046707139E-3</v>
      </c>
      <c r="I65" s="17">
        <f t="shared" si="34"/>
        <v>2.9950481177188132E-3</v>
      </c>
    </row>
    <row r="66" spans="1:9">
      <c r="A66" s="36"/>
      <c r="B66" s="47" t="s">
        <v>36</v>
      </c>
      <c r="C66" s="6" t="s">
        <v>37</v>
      </c>
      <c r="D66" s="25">
        <f>D18+D58</f>
        <v>0</v>
      </c>
      <c r="E66" s="25">
        <f t="shared" ref="E66:I66" si="35">E18+E58</f>
        <v>0</v>
      </c>
      <c r="F66" s="25">
        <f t="shared" si="35"/>
        <v>33</v>
      </c>
      <c r="G66" s="25">
        <f t="shared" si="35"/>
        <v>39</v>
      </c>
      <c r="H66" s="25">
        <f t="shared" si="35"/>
        <v>220</v>
      </c>
      <c r="I66" s="25">
        <f t="shared" si="35"/>
        <v>301</v>
      </c>
    </row>
    <row r="67" spans="1:9" ht="17.25" thickBot="1">
      <c r="A67" s="37"/>
      <c r="B67" s="49"/>
      <c r="C67" s="5" t="s">
        <v>33</v>
      </c>
      <c r="D67" s="18" t="e">
        <f>D66/D61</f>
        <v>#DIV/0!</v>
      </c>
      <c r="E67" s="18" t="e">
        <f t="shared" ref="E67:I67" si="36">E66/E61</f>
        <v>#DIV/0!</v>
      </c>
      <c r="F67" s="18">
        <f t="shared" si="36"/>
        <v>5.8898521162672112E-4</v>
      </c>
      <c r="G67" s="18">
        <f t="shared" si="36"/>
        <v>6.5139584824624194E-4</v>
      </c>
      <c r="H67" s="18">
        <f t="shared" si="36"/>
        <v>8.2921007725007226E-4</v>
      </c>
      <c r="I67" s="18">
        <f t="shared" si="36"/>
        <v>1.1543015152795939E-3</v>
      </c>
    </row>
    <row r="68" spans="1:9" ht="27.75" customHeight="1" thickTop="1">
      <c r="A68" s="35" t="s">
        <v>51</v>
      </c>
      <c r="B68" s="43" t="s">
        <v>39</v>
      </c>
      <c r="C68" s="44"/>
      <c r="D68" s="14" t="e">
        <f t="shared" ref="D68" si="37">D71+D73+D75</f>
        <v>#DIV/0!</v>
      </c>
      <c r="E68" s="14" t="e">
        <f t="shared" ref="E68:I68" si="38">E71+E73+E75</f>
        <v>#DIV/0!</v>
      </c>
      <c r="F68" s="14" t="e">
        <f t="shared" si="38"/>
        <v>#DIV/0!</v>
      </c>
      <c r="G68" s="14" t="e">
        <f t="shared" si="38"/>
        <v>#DIV/0!</v>
      </c>
      <c r="H68" s="14" t="e">
        <f t="shared" si="38"/>
        <v>#DIV/0!</v>
      </c>
      <c r="I68" s="14">
        <f t="shared" si="38"/>
        <v>6.799750467872738E-2</v>
      </c>
    </row>
    <row r="69" spans="1:9">
      <c r="A69" s="36"/>
      <c r="B69" s="45" t="s">
        <v>40</v>
      </c>
      <c r="C69" s="46"/>
      <c r="D69" s="27">
        <f>D21+D29+D37+D45</f>
        <v>0</v>
      </c>
      <c r="E69" s="27">
        <f t="shared" ref="E69:I69" si="39">E21+E29+E37+E45</f>
        <v>0</v>
      </c>
      <c r="F69" s="27">
        <f t="shared" si="39"/>
        <v>0</v>
      </c>
      <c r="G69" s="27">
        <f t="shared" si="39"/>
        <v>0</v>
      </c>
      <c r="H69" s="27">
        <f t="shared" si="39"/>
        <v>0</v>
      </c>
      <c r="I69" s="27">
        <f t="shared" si="39"/>
        <v>8015</v>
      </c>
    </row>
    <row r="70" spans="1:9">
      <c r="A70" s="36"/>
      <c r="B70" s="47" t="s">
        <v>41</v>
      </c>
      <c r="C70" s="4" t="s">
        <v>42</v>
      </c>
      <c r="D70" s="27">
        <f>D22+D30+D38+D46</f>
        <v>0</v>
      </c>
      <c r="E70" s="27">
        <f t="shared" ref="E70:I70" si="40">E22+E30+E38+E46</f>
        <v>0</v>
      </c>
      <c r="F70" s="27">
        <f t="shared" si="40"/>
        <v>0</v>
      </c>
      <c r="G70" s="27">
        <f t="shared" si="40"/>
        <v>0</v>
      </c>
      <c r="H70" s="27">
        <f t="shared" si="40"/>
        <v>0</v>
      </c>
      <c r="I70" s="27">
        <f t="shared" si="40"/>
        <v>325</v>
      </c>
    </row>
    <row r="71" spans="1:9">
      <c r="A71" s="36"/>
      <c r="B71" s="48"/>
      <c r="C71" s="6" t="s">
        <v>33</v>
      </c>
      <c r="D71" s="17" t="e">
        <f>D70/D69</f>
        <v>#DIV/0!</v>
      </c>
      <c r="E71" s="17" t="e">
        <f t="shared" ref="E71:I71" si="41">E70/E69</f>
        <v>#DIV/0!</v>
      </c>
      <c r="F71" s="17" t="e">
        <f t="shared" si="41"/>
        <v>#DIV/0!</v>
      </c>
      <c r="G71" s="17" t="e">
        <f t="shared" si="41"/>
        <v>#DIV/0!</v>
      </c>
      <c r="H71" s="17" t="e">
        <f t="shared" si="41"/>
        <v>#DIV/0!</v>
      </c>
      <c r="I71" s="17">
        <f t="shared" si="41"/>
        <v>4.0548970679975045E-2</v>
      </c>
    </row>
    <row r="72" spans="1:9">
      <c r="A72" s="36"/>
      <c r="B72" s="47" t="s">
        <v>34</v>
      </c>
      <c r="C72" s="6" t="s">
        <v>35</v>
      </c>
      <c r="D72" s="25">
        <f>D24+D32+D40+D48</f>
        <v>0</v>
      </c>
      <c r="E72" s="25">
        <f t="shared" ref="E72:I72" si="42">E24+E32+E40+E48</f>
        <v>0</v>
      </c>
      <c r="F72" s="25">
        <f t="shared" si="42"/>
        <v>0</v>
      </c>
      <c r="G72" s="25">
        <f t="shared" si="42"/>
        <v>0</v>
      </c>
      <c r="H72" s="25">
        <f t="shared" si="42"/>
        <v>0</v>
      </c>
      <c r="I72" s="25">
        <f t="shared" si="42"/>
        <v>180</v>
      </c>
    </row>
    <row r="73" spans="1:9">
      <c r="A73" s="36"/>
      <c r="B73" s="48"/>
      <c r="C73" s="6" t="s">
        <v>33</v>
      </c>
      <c r="D73" s="17" t="e">
        <f>D72/D69</f>
        <v>#DIV/0!</v>
      </c>
      <c r="E73" s="17" t="e">
        <f t="shared" ref="E73:I73" si="43">E72/E69</f>
        <v>#DIV/0!</v>
      </c>
      <c r="F73" s="17" t="e">
        <f t="shared" si="43"/>
        <v>#DIV/0!</v>
      </c>
      <c r="G73" s="17" t="e">
        <f t="shared" si="43"/>
        <v>#DIV/0!</v>
      </c>
      <c r="H73" s="17" t="e">
        <f t="shared" si="43"/>
        <v>#DIV/0!</v>
      </c>
      <c r="I73" s="17">
        <f t="shared" si="43"/>
        <v>2.2457891453524642E-2</v>
      </c>
    </row>
    <row r="74" spans="1:9">
      <c r="A74" s="36"/>
      <c r="B74" s="47" t="s">
        <v>36</v>
      </c>
      <c r="C74" s="6" t="s">
        <v>37</v>
      </c>
      <c r="D74" s="25">
        <f>D26+D34+D42+D50</f>
        <v>0</v>
      </c>
      <c r="E74" s="25">
        <f t="shared" ref="E74:I74" si="44">E26+E34+E42+E50</f>
        <v>0</v>
      </c>
      <c r="F74" s="25">
        <f t="shared" si="44"/>
        <v>0</v>
      </c>
      <c r="G74" s="25">
        <f t="shared" si="44"/>
        <v>0</v>
      </c>
      <c r="H74" s="25">
        <f t="shared" si="44"/>
        <v>0</v>
      </c>
      <c r="I74" s="25">
        <f t="shared" si="44"/>
        <v>40</v>
      </c>
    </row>
    <row r="75" spans="1:9" ht="17.25" thickBot="1">
      <c r="A75" s="37"/>
      <c r="B75" s="49"/>
      <c r="C75" s="5" t="s">
        <v>33</v>
      </c>
      <c r="D75" s="18" t="e">
        <f>D74/D69</f>
        <v>#DIV/0!</v>
      </c>
      <c r="E75" s="18" t="e">
        <f t="shared" ref="E75:I75" si="45">E74/E69</f>
        <v>#DIV/0!</v>
      </c>
      <c r="F75" s="18" t="e">
        <f t="shared" si="45"/>
        <v>#DIV/0!</v>
      </c>
      <c r="G75" s="18" t="e">
        <f t="shared" si="45"/>
        <v>#DIV/0!</v>
      </c>
      <c r="H75" s="18" t="e">
        <f t="shared" si="45"/>
        <v>#DIV/0!</v>
      </c>
      <c r="I75" s="18">
        <f t="shared" si="45"/>
        <v>4.9906425452276981E-3</v>
      </c>
    </row>
    <row r="76" spans="1:9" ht="27.75" customHeight="1" thickTop="1">
      <c r="A76" s="35"/>
      <c r="B76" s="43" t="s">
        <v>39</v>
      </c>
      <c r="C76" s="44"/>
      <c r="D76" s="14" t="e">
        <f t="shared" ref="D76:I76" si="46">D79+D81+D83</f>
        <v>#DIV/0!</v>
      </c>
      <c r="E76" s="14" t="e">
        <f t="shared" si="46"/>
        <v>#DIV/0!</v>
      </c>
      <c r="F76" s="14" t="e">
        <f t="shared" si="46"/>
        <v>#DIV/0!</v>
      </c>
      <c r="G76" s="14" t="e">
        <f t="shared" si="46"/>
        <v>#DIV/0!</v>
      </c>
      <c r="H76" s="14" t="e">
        <f t="shared" si="46"/>
        <v>#DIV/0!</v>
      </c>
      <c r="I76" s="14" t="e">
        <f t="shared" si="46"/>
        <v>#DIV/0!</v>
      </c>
    </row>
    <row r="77" spans="1:9">
      <c r="A77" s="36"/>
      <c r="B77" s="45" t="s">
        <v>40</v>
      </c>
      <c r="C77" s="46"/>
      <c r="D77" s="27"/>
      <c r="E77" s="28"/>
      <c r="F77" s="27"/>
      <c r="G77" s="28"/>
      <c r="H77" s="27"/>
      <c r="I77" s="27"/>
    </row>
    <row r="78" spans="1:9">
      <c r="A78" s="36"/>
      <c r="B78" s="47" t="s">
        <v>41</v>
      </c>
      <c r="C78" s="4" t="s">
        <v>42</v>
      </c>
      <c r="D78" s="27"/>
      <c r="E78" s="27"/>
      <c r="F78" s="27"/>
      <c r="G78" s="27"/>
      <c r="H78" s="27"/>
      <c r="I78" s="27"/>
    </row>
    <row r="79" spans="1:9">
      <c r="A79" s="36"/>
      <c r="B79" s="48"/>
      <c r="C79" s="6" t="s">
        <v>33</v>
      </c>
      <c r="D79" s="17" t="e">
        <f>D78/D77</f>
        <v>#DIV/0!</v>
      </c>
      <c r="E79" s="17" t="e">
        <f t="shared" ref="E79:I79" si="47">E78/E77</f>
        <v>#DIV/0!</v>
      </c>
      <c r="F79" s="17" t="e">
        <f t="shared" si="47"/>
        <v>#DIV/0!</v>
      </c>
      <c r="G79" s="17" t="e">
        <f t="shared" si="47"/>
        <v>#DIV/0!</v>
      </c>
      <c r="H79" s="17" t="e">
        <f t="shared" si="47"/>
        <v>#DIV/0!</v>
      </c>
      <c r="I79" s="17" t="e">
        <f t="shared" si="47"/>
        <v>#DIV/0!</v>
      </c>
    </row>
    <row r="80" spans="1:9">
      <c r="A80" s="36"/>
      <c r="B80" s="47" t="s">
        <v>34</v>
      </c>
      <c r="C80" s="6" t="s">
        <v>35</v>
      </c>
      <c r="D80" s="25"/>
      <c r="E80" s="26"/>
      <c r="F80" s="25"/>
      <c r="G80" s="26"/>
      <c r="H80" s="25"/>
      <c r="I80" s="25"/>
    </row>
    <row r="81" spans="1:10">
      <c r="A81" s="36"/>
      <c r="B81" s="48"/>
      <c r="C81" s="6" t="s">
        <v>33</v>
      </c>
      <c r="D81" s="17" t="e">
        <f>D80/D77</f>
        <v>#DIV/0!</v>
      </c>
      <c r="E81" s="17" t="e">
        <f t="shared" ref="E81:I81" si="48">E80/E77</f>
        <v>#DIV/0!</v>
      </c>
      <c r="F81" s="17" t="e">
        <f t="shared" si="48"/>
        <v>#DIV/0!</v>
      </c>
      <c r="G81" s="17" t="e">
        <f t="shared" si="48"/>
        <v>#DIV/0!</v>
      </c>
      <c r="H81" s="17" t="e">
        <f t="shared" si="48"/>
        <v>#DIV/0!</v>
      </c>
      <c r="I81" s="17" t="e">
        <f t="shared" si="48"/>
        <v>#DIV/0!</v>
      </c>
    </row>
    <row r="82" spans="1:10">
      <c r="A82" s="36"/>
      <c r="B82" s="47" t="s">
        <v>36</v>
      </c>
      <c r="C82" s="6" t="s">
        <v>37</v>
      </c>
      <c r="D82" s="25"/>
      <c r="E82" s="26"/>
      <c r="F82" s="25"/>
      <c r="G82" s="26"/>
      <c r="H82" s="25"/>
      <c r="I82" s="25"/>
    </row>
    <row r="83" spans="1:10" ht="17.25" thickBot="1">
      <c r="A83" s="37"/>
      <c r="B83" s="49"/>
      <c r="C83" s="5" t="s">
        <v>33</v>
      </c>
      <c r="D83" s="18" t="e">
        <f>D82/D77</f>
        <v>#DIV/0!</v>
      </c>
      <c r="E83" s="18" t="e">
        <f t="shared" ref="E83:I83" si="49">E82/E77</f>
        <v>#DIV/0!</v>
      </c>
      <c r="F83" s="18" t="e">
        <f t="shared" si="49"/>
        <v>#DIV/0!</v>
      </c>
      <c r="G83" s="18" t="e">
        <f t="shared" si="49"/>
        <v>#DIV/0!</v>
      </c>
      <c r="H83" s="18" t="e">
        <f t="shared" si="49"/>
        <v>#DIV/0!</v>
      </c>
      <c r="I83" s="18" t="e">
        <f t="shared" si="49"/>
        <v>#DIV/0!</v>
      </c>
    </row>
    <row r="84" spans="1:10" ht="27.75" customHeight="1" thickTop="1">
      <c r="A84" s="35" t="s">
        <v>49</v>
      </c>
      <c r="B84" s="43" t="s">
        <v>39</v>
      </c>
      <c r="C84" s="44"/>
      <c r="D84" s="14" t="e">
        <f t="shared" ref="D84" si="50">D87+D89+D91</f>
        <v>#DIV/0!</v>
      </c>
      <c r="E84" s="14" t="e">
        <f t="shared" ref="E84:J84" si="51">E87+E89+E91</f>
        <v>#DIV/0!</v>
      </c>
      <c r="F84" s="14">
        <f t="shared" si="51"/>
        <v>5.8755736868944419E-2</v>
      </c>
      <c r="G84" s="14">
        <f t="shared" si="51"/>
        <v>6.2784538296349307E-2</v>
      </c>
      <c r="H84" s="14">
        <f t="shared" si="51"/>
        <v>7.3611240039517786E-2</v>
      </c>
      <c r="I84" s="14">
        <f t="shared" si="51"/>
        <v>7.4841480085081138E-2</v>
      </c>
      <c r="J84" s="14">
        <f t="shared" si="51"/>
        <v>7.4230351915355347E-2</v>
      </c>
    </row>
    <row r="85" spans="1:10">
      <c r="A85" s="36"/>
      <c r="B85" s="45" t="s">
        <v>40</v>
      </c>
      <c r="C85" s="46"/>
      <c r="D85" s="27">
        <f>D13+D21+D29+D37+D45+D53</f>
        <v>0</v>
      </c>
      <c r="E85" s="27">
        <f t="shared" ref="E85:I85" si="52">E13+E21+E29+E37+E45+E53</f>
        <v>0</v>
      </c>
      <c r="F85" s="27">
        <f t="shared" si="52"/>
        <v>56028.571428571428</v>
      </c>
      <c r="G85" s="27">
        <f t="shared" si="52"/>
        <v>59871.428571428572</v>
      </c>
      <c r="H85" s="27">
        <f t="shared" si="52"/>
        <v>265312.74285714288</v>
      </c>
      <c r="I85" s="27">
        <f t="shared" si="52"/>
        <v>268778.75714285712</v>
      </c>
      <c r="J85" s="34">
        <f>SUM(H85:I85)</f>
        <v>534091.5</v>
      </c>
    </row>
    <row r="86" spans="1:10">
      <c r="A86" s="36"/>
      <c r="B86" s="47" t="s">
        <v>41</v>
      </c>
      <c r="C86" s="4" t="s">
        <v>42</v>
      </c>
      <c r="D86" s="27">
        <f>D14+D22+D30+D38+D46+D54</f>
        <v>0</v>
      </c>
      <c r="E86" s="27">
        <f t="shared" ref="E86:I86" si="53">E14+E22+E30+E38+E46+E54</f>
        <v>0</v>
      </c>
      <c r="F86" s="27">
        <f t="shared" si="53"/>
        <v>2885</v>
      </c>
      <c r="G86" s="27">
        <f t="shared" si="53"/>
        <v>3335</v>
      </c>
      <c r="H86" s="27">
        <f t="shared" si="53"/>
        <v>18520</v>
      </c>
      <c r="I86" s="27">
        <f t="shared" si="53"/>
        <v>18813.8</v>
      </c>
      <c r="J86" s="34">
        <f>SUM(H86:I86)</f>
        <v>37333.800000000003</v>
      </c>
    </row>
    <row r="87" spans="1:10">
      <c r="A87" s="36"/>
      <c r="B87" s="48"/>
      <c r="C87" s="6" t="s">
        <v>33</v>
      </c>
      <c r="D87" s="17" t="e">
        <f>D86/D85</f>
        <v>#DIV/0!</v>
      </c>
      <c r="E87" s="17" t="e">
        <f t="shared" ref="E87:J87" si="54">E86/E85</f>
        <v>#DIV/0!</v>
      </c>
      <c r="F87" s="17">
        <f t="shared" si="54"/>
        <v>5.1491585925548193E-2</v>
      </c>
      <c r="G87" s="17">
        <f t="shared" si="54"/>
        <v>5.5702696253877353E-2</v>
      </c>
      <c r="H87" s="17">
        <f t="shared" si="54"/>
        <v>6.9804411957596998E-2</v>
      </c>
      <c r="I87" s="17">
        <f t="shared" si="54"/>
        <v>6.9997347260596116E-2</v>
      </c>
      <c r="J87" s="17">
        <f t="shared" si="54"/>
        <v>6.9901505640887387E-2</v>
      </c>
    </row>
    <row r="88" spans="1:10">
      <c r="A88" s="36"/>
      <c r="B88" s="47" t="s">
        <v>34</v>
      </c>
      <c r="C88" s="6" t="s">
        <v>35</v>
      </c>
      <c r="D88" s="27">
        <f>D16+D24+D32+D40+D48+D56</f>
        <v>0</v>
      </c>
      <c r="E88" s="27">
        <f t="shared" ref="E88:I88" si="55">E16+E24+E32+E40+E48+E56</f>
        <v>0</v>
      </c>
      <c r="F88" s="27">
        <f t="shared" si="55"/>
        <v>374</v>
      </c>
      <c r="G88" s="27">
        <f t="shared" si="55"/>
        <v>385</v>
      </c>
      <c r="H88" s="27">
        <f t="shared" si="55"/>
        <v>790</v>
      </c>
      <c r="I88" s="27">
        <f t="shared" si="55"/>
        <v>961</v>
      </c>
      <c r="J88" s="34">
        <f>SUM(H88:I88)</f>
        <v>1751</v>
      </c>
    </row>
    <row r="89" spans="1:10">
      <c r="A89" s="36"/>
      <c r="B89" s="48"/>
      <c r="C89" s="6" t="s">
        <v>33</v>
      </c>
      <c r="D89" s="17" t="e">
        <f>D88/D85</f>
        <v>#DIV/0!</v>
      </c>
      <c r="E89" s="17" t="e">
        <f t="shared" ref="E89:J89" si="56">E88/E85</f>
        <v>#DIV/0!</v>
      </c>
      <c r="F89" s="17">
        <f t="shared" si="56"/>
        <v>6.6751657317695055E-3</v>
      </c>
      <c r="G89" s="17">
        <f t="shared" si="56"/>
        <v>6.4304461942257217E-3</v>
      </c>
      <c r="H89" s="17">
        <f t="shared" si="56"/>
        <v>2.9776180046707139E-3</v>
      </c>
      <c r="I89" s="17">
        <f t="shared" si="56"/>
        <v>3.5754313704532241E-3</v>
      </c>
      <c r="J89" s="17">
        <f t="shared" si="56"/>
        <v>3.2784644578691103E-3</v>
      </c>
    </row>
    <row r="90" spans="1:10">
      <c r="A90" s="36"/>
      <c r="B90" s="47" t="s">
        <v>36</v>
      </c>
      <c r="C90" s="6" t="s">
        <v>37</v>
      </c>
      <c r="D90" s="27">
        <f>D18+D26+D34+D42+D50+D58</f>
        <v>0</v>
      </c>
      <c r="E90" s="27">
        <f t="shared" ref="E90:I90" si="57">E18+E26+E34+E42+E50+E58</f>
        <v>0</v>
      </c>
      <c r="F90" s="27">
        <f t="shared" si="57"/>
        <v>33</v>
      </c>
      <c r="G90" s="27">
        <f t="shared" si="57"/>
        <v>39</v>
      </c>
      <c r="H90" s="27">
        <f t="shared" si="57"/>
        <v>220</v>
      </c>
      <c r="I90" s="27">
        <f t="shared" si="57"/>
        <v>341</v>
      </c>
      <c r="J90" s="34">
        <f>SUM(H90:I90)</f>
        <v>561</v>
      </c>
    </row>
    <row r="91" spans="1:10">
      <c r="A91" s="37"/>
      <c r="B91" s="49"/>
      <c r="C91" s="5" t="s">
        <v>33</v>
      </c>
      <c r="D91" s="18" t="e">
        <f>D90/D85</f>
        <v>#DIV/0!</v>
      </c>
      <c r="E91" s="18" t="e">
        <f t="shared" ref="E91:J91" si="58">E90/E85</f>
        <v>#DIV/0!</v>
      </c>
      <c r="F91" s="18">
        <f t="shared" si="58"/>
        <v>5.8898521162672112E-4</v>
      </c>
      <c r="G91" s="18">
        <f t="shared" si="58"/>
        <v>6.5139584824624194E-4</v>
      </c>
      <c r="H91" s="18">
        <f t="shared" si="58"/>
        <v>8.2921007725007226E-4</v>
      </c>
      <c r="I91" s="18">
        <f t="shared" si="58"/>
        <v>1.2687014540317893E-3</v>
      </c>
      <c r="J91" s="18">
        <f t="shared" si="58"/>
        <v>1.0503818165988413E-3</v>
      </c>
    </row>
    <row r="92" spans="1:10">
      <c r="A92" s="52" t="s">
        <v>46</v>
      </c>
      <c r="B92" s="52"/>
      <c r="C92" s="52"/>
      <c r="D92" s="52"/>
      <c r="E92" s="52"/>
      <c r="F92" s="52"/>
      <c r="G92" s="52"/>
      <c r="H92" s="52"/>
      <c r="I92" s="52"/>
    </row>
    <row r="93" spans="1:10">
      <c r="A93" s="40" t="s">
        <v>47</v>
      </c>
      <c r="B93" s="40"/>
      <c r="C93" s="40"/>
      <c r="D93" s="40"/>
      <c r="E93" s="40"/>
      <c r="F93" s="40"/>
      <c r="G93" s="40"/>
      <c r="H93" s="40"/>
      <c r="I93" s="40"/>
    </row>
  </sheetData>
  <mergeCells count="69">
    <mergeCell ref="A76:A83"/>
    <mergeCell ref="B76:C76"/>
    <mergeCell ref="B77:C77"/>
    <mergeCell ref="B78:B79"/>
    <mergeCell ref="B80:B81"/>
    <mergeCell ref="B82:B83"/>
    <mergeCell ref="A92:I92"/>
    <mergeCell ref="A93:I93"/>
    <mergeCell ref="A84:A91"/>
    <mergeCell ref="B84:C84"/>
    <mergeCell ref="B85:C85"/>
    <mergeCell ref="B86:B87"/>
    <mergeCell ref="B88:B89"/>
    <mergeCell ref="B90:B91"/>
    <mergeCell ref="A60:A67"/>
    <mergeCell ref="B60:C60"/>
    <mergeCell ref="B61:C61"/>
    <mergeCell ref="B62:B63"/>
    <mergeCell ref="B64:B65"/>
    <mergeCell ref="B66:B67"/>
    <mergeCell ref="A68:A75"/>
    <mergeCell ref="B68:C68"/>
    <mergeCell ref="B69:C69"/>
    <mergeCell ref="B70:B71"/>
    <mergeCell ref="B72:B73"/>
    <mergeCell ref="B74:B75"/>
    <mergeCell ref="A44:A51"/>
    <mergeCell ref="B44:C44"/>
    <mergeCell ref="B45:C45"/>
    <mergeCell ref="B46:B47"/>
    <mergeCell ref="B48:B49"/>
    <mergeCell ref="B50:B51"/>
    <mergeCell ref="A52:A59"/>
    <mergeCell ref="B52:C52"/>
    <mergeCell ref="B53:C53"/>
    <mergeCell ref="B54:B55"/>
    <mergeCell ref="B56:B57"/>
    <mergeCell ref="B58:B59"/>
    <mergeCell ref="A28:A35"/>
    <mergeCell ref="B28:C28"/>
    <mergeCell ref="B29:C29"/>
    <mergeCell ref="B30:B31"/>
    <mergeCell ref="B32:B33"/>
    <mergeCell ref="B34:B35"/>
    <mergeCell ref="A36:A43"/>
    <mergeCell ref="B36:C36"/>
    <mergeCell ref="B37:C37"/>
    <mergeCell ref="B38:B39"/>
    <mergeCell ref="B40:B41"/>
    <mergeCell ref="B42:B43"/>
    <mergeCell ref="A10:I10"/>
    <mergeCell ref="A20:A27"/>
    <mergeCell ref="B20:C20"/>
    <mergeCell ref="B21:C21"/>
    <mergeCell ref="B22:B23"/>
    <mergeCell ref="B24:B25"/>
    <mergeCell ref="B26:B27"/>
    <mergeCell ref="B11:C11"/>
    <mergeCell ref="A12:A19"/>
    <mergeCell ref="B12:C12"/>
    <mergeCell ref="B13:C13"/>
    <mergeCell ref="B14:B15"/>
    <mergeCell ref="B16:B17"/>
    <mergeCell ref="B18:B19"/>
    <mergeCell ref="A3:I3"/>
    <mergeCell ref="H5:I5"/>
    <mergeCell ref="H6:I6"/>
    <mergeCell ref="H7:I7"/>
    <mergeCell ref="A9:I9"/>
  </mergeCells>
  <phoneticPr fontId="3" type="noConversion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Sheet2!Print_Area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2013-02-04T02:42:40Z</cp:lastPrinted>
  <dcterms:created xsi:type="dcterms:W3CDTF">2013-01-23T05:19:40Z</dcterms:created>
  <dcterms:modified xsi:type="dcterms:W3CDTF">2013-02-04T02:51:34Z</dcterms:modified>
</cp:coreProperties>
</file>