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55" yWindow="2880" windowWidth="25440" windowHeight="12375"/>
  </bookViews>
  <sheets>
    <sheet name="보고서" sheetId="5" r:id="rId1"/>
    <sheet name="2014.12말" sheetId="1" state="hidden" r:id="rId2"/>
    <sheet name="40개사 명단" sheetId="6" r:id="rId3"/>
  </sheets>
  <definedNames>
    <definedName name="_xlnm.Print_Area" localSheetId="0">보고서!$A$1:$N$30</definedName>
  </definedNames>
  <calcPr calcId="145621"/>
</workbook>
</file>

<file path=xl/calcChain.xml><?xml version="1.0" encoding="utf-8"?>
<calcChain xmlns="http://schemas.openxmlformats.org/spreadsheetml/2006/main">
  <c r="N12" i="5" l="1"/>
  <c r="M11" i="5"/>
  <c r="N10" i="5"/>
  <c r="M9" i="5"/>
  <c r="N28" i="5" l="1"/>
  <c r="M27" i="5"/>
  <c r="N26" i="5"/>
  <c r="M25" i="5"/>
  <c r="M19" i="5"/>
  <c r="N20" i="5"/>
  <c r="N18" i="5"/>
  <c r="M17" i="5"/>
  <c r="O83" i="1" l="1" a="1"/>
  <c r="O83" i="1" s="1"/>
  <c r="N83" i="1" a="1"/>
  <c r="N83" i="1" s="1"/>
  <c r="M83" i="1" a="1"/>
  <c r="M83" i="1" s="1"/>
  <c r="L83" i="1" a="1"/>
  <c r="L83" i="1" s="1"/>
  <c r="K83" i="1" a="1"/>
  <c r="K83" i="1" s="1"/>
  <c r="J83" i="1" a="1"/>
  <c r="J83" i="1" s="1"/>
  <c r="I83" i="1" a="1"/>
  <c r="I83" i="1" s="1"/>
  <c r="H83" i="1" a="1"/>
  <c r="H83" i="1" s="1"/>
  <c r="G83" i="1" a="1"/>
  <c r="G83" i="1" s="1"/>
  <c r="F83" i="1" a="1"/>
  <c r="F83" i="1" s="1"/>
  <c r="E83" i="1" a="1"/>
  <c r="E83" i="1" s="1"/>
  <c r="D83" i="1" a="1"/>
  <c r="D83" i="1" s="1"/>
  <c r="O82" i="1" a="1"/>
  <c r="O82" i="1" s="1"/>
  <c r="N82" i="1" a="1"/>
  <c r="N82" i="1" s="1"/>
  <c r="M82" i="1" a="1"/>
  <c r="M82" i="1" s="1"/>
  <c r="L82" i="1"/>
  <c r="L82" i="1" a="1"/>
  <c r="K82" i="1" a="1"/>
  <c r="K82" i="1" s="1"/>
  <c r="J82" i="1" a="1"/>
  <c r="J82" i="1" s="1"/>
  <c r="I82" i="1" a="1"/>
  <c r="I82" i="1" s="1"/>
  <c r="H82" i="1"/>
  <c r="H82" i="1" a="1"/>
  <c r="G82" i="1" a="1"/>
  <c r="G82" i="1" s="1"/>
  <c r="F82" i="1" a="1"/>
  <c r="F82" i="1" s="1"/>
  <c r="E82" i="1" a="1"/>
  <c r="E82" i="1" s="1"/>
  <c r="D82" i="1" a="1"/>
  <c r="D82" i="1" s="1"/>
  <c r="X81" i="1"/>
  <c r="W81" i="1"/>
  <c r="V81" i="1"/>
  <c r="U81" i="1"/>
  <c r="T81" i="1"/>
  <c r="P81" i="1"/>
  <c r="X80" i="1"/>
  <c r="W80" i="1"/>
  <c r="V80" i="1"/>
  <c r="U80" i="1"/>
  <c r="T80" i="1"/>
  <c r="P80" i="1"/>
  <c r="X79" i="1"/>
  <c r="W79" i="1"/>
  <c r="V79" i="1"/>
  <c r="U79" i="1"/>
  <c r="T79" i="1"/>
  <c r="P79" i="1"/>
  <c r="X78" i="1"/>
  <c r="W78" i="1"/>
  <c r="V78" i="1"/>
  <c r="U78" i="1"/>
  <c r="T78" i="1"/>
  <c r="P78" i="1"/>
  <c r="X77" i="1"/>
  <c r="W77" i="1"/>
  <c r="V77" i="1"/>
  <c r="U77" i="1"/>
  <c r="T77" i="1"/>
  <c r="P77" i="1"/>
  <c r="X76" i="1"/>
  <c r="W76" i="1"/>
  <c r="V76" i="1"/>
  <c r="U76" i="1"/>
  <c r="T76" i="1"/>
  <c r="P76" i="1"/>
  <c r="X75" i="1"/>
  <c r="W75" i="1"/>
  <c r="V75" i="1"/>
  <c r="U75" i="1"/>
  <c r="T75" i="1"/>
  <c r="P75" i="1"/>
  <c r="X74" i="1"/>
  <c r="W74" i="1"/>
  <c r="V74" i="1"/>
  <c r="U74" i="1"/>
  <c r="T74" i="1"/>
  <c r="P74" i="1"/>
  <c r="X73" i="1"/>
  <c r="W73" i="1"/>
  <c r="V73" i="1"/>
  <c r="U73" i="1"/>
  <c r="T73" i="1"/>
  <c r="P73" i="1"/>
  <c r="X72" i="1"/>
  <c r="W72" i="1"/>
  <c r="V72" i="1"/>
  <c r="U72" i="1"/>
  <c r="T72" i="1"/>
  <c r="P72" i="1"/>
  <c r="X71" i="1"/>
  <c r="W71" i="1"/>
  <c r="V71" i="1"/>
  <c r="U71" i="1"/>
  <c r="T71" i="1"/>
  <c r="P71" i="1"/>
  <c r="X70" i="1"/>
  <c r="W70" i="1"/>
  <c r="V70" i="1"/>
  <c r="U70" i="1"/>
  <c r="T70" i="1"/>
  <c r="P70" i="1"/>
  <c r="X69" i="1"/>
  <c r="W69" i="1"/>
  <c r="V69" i="1"/>
  <c r="U69" i="1"/>
  <c r="T69" i="1"/>
  <c r="P69" i="1"/>
  <c r="X68" i="1"/>
  <c r="W68" i="1"/>
  <c r="V68" i="1"/>
  <c r="U68" i="1"/>
  <c r="T68" i="1"/>
  <c r="P68" i="1"/>
  <c r="X67" i="1"/>
  <c r="W67" i="1"/>
  <c r="V67" i="1"/>
  <c r="U67" i="1"/>
  <c r="T67" i="1"/>
  <c r="P67" i="1"/>
  <c r="X66" i="1"/>
  <c r="W66" i="1"/>
  <c r="V66" i="1"/>
  <c r="U66" i="1"/>
  <c r="T66" i="1"/>
  <c r="P66" i="1"/>
  <c r="X65" i="1"/>
  <c r="W65" i="1"/>
  <c r="V65" i="1"/>
  <c r="U65" i="1"/>
  <c r="T65" i="1"/>
  <c r="P65" i="1"/>
  <c r="X64" i="1"/>
  <c r="W64" i="1"/>
  <c r="V64" i="1"/>
  <c r="U64" i="1"/>
  <c r="T64" i="1"/>
  <c r="P64" i="1"/>
  <c r="X63" i="1"/>
  <c r="W63" i="1"/>
  <c r="V63" i="1"/>
  <c r="U63" i="1"/>
  <c r="T63" i="1"/>
  <c r="P63" i="1"/>
  <c r="X62" i="1"/>
  <c r="W62" i="1"/>
  <c r="V62" i="1"/>
  <c r="U62" i="1"/>
  <c r="T62" i="1"/>
  <c r="P62" i="1"/>
  <c r="X61" i="1"/>
  <c r="W61" i="1"/>
  <c r="V61" i="1"/>
  <c r="U61" i="1"/>
  <c r="T61" i="1"/>
  <c r="P61" i="1"/>
  <c r="X60" i="1"/>
  <c r="W60" i="1"/>
  <c r="V60" i="1"/>
  <c r="U60" i="1"/>
  <c r="T60" i="1"/>
  <c r="P60" i="1"/>
  <c r="X59" i="1"/>
  <c r="W59" i="1"/>
  <c r="V59" i="1"/>
  <c r="U59" i="1"/>
  <c r="T59" i="1"/>
  <c r="P59" i="1"/>
  <c r="X58" i="1"/>
  <c r="W58" i="1"/>
  <c r="V58" i="1"/>
  <c r="U58" i="1"/>
  <c r="T58" i="1"/>
  <c r="P58" i="1"/>
  <c r="X57" i="1"/>
  <c r="W57" i="1"/>
  <c r="V57" i="1"/>
  <c r="U57" i="1"/>
  <c r="T57" i="1"/>
  <c r="P57" i="1"/>
  <c r="X56" i="1"/>
  <c r="W56" i="1"/>
  <c r="V56" i="1"/>
  <c r="U56" i="1"/>
  <c r="T56" i="1"/>
  <c r="P56" i="1"/>
  <c r="X55" i="1"/>
  <c r="W55" i="1"/>
  <c r="V55" i="1"/>
  <c r="U55" i="1"/>
  <c r="T55" i="1"/>
  <c r="P55" i="1"/>
  <c r="X54" i="1"/>
  <c r="W54" i="1"/>
  <c r="V54" i="1"/>
  <c r="U54" i="1"/>
  <c r="T54" i="1"/>
  <c r="P54" i="1"/>
  <c r="X53" i="1"/>
  <c r="W53" i="1"/>
  <c r="V53" i="1"/>
  <c r="U53" i="1"/>
  <c r="T53" i="1"/>
  <c r="P53" i="1"/>
  <c r="X52" i="1"/>
  <c r="W52" i="1"/>
  <c r="V52" i="1"/>
  <c r="U52" i="1"/>
  <c r="T52" i="1"/>
  <c r="P52" i="1"/>
  <c r="X51" i="1"/>
  <c r="W51" i="1"/>
  <c r="V51" i="1"/>
  <c r="U51" i="1"/>
  <c r="T51" i="1"/>
  <c r="X50" i="1"/>
  <c r="W50" i="1"/>
  <c r="V50" i="1"/>
  <c r="U50" i="1"/>
  <c r="T50" i="1"/>
  <c r="X49" i="1"/>
  <c r="W49" i="1"/>
  <c r="V49" i="1"/>
  <c r="U49" i="1"/>
  <c r="T49" i="1"/>
  <c r="P49" i="1"/>
  <c r="X48" i="1"/>
  <c r="W48" i="1"/>
  <c r="V48" i="1"/>
  <c r="U48" i="1"/>
  <c r="T48" i="1"/>
  <c r="P48" i="1"/>
  <c r="X47" i="1"/>
  <c r="W47" i="1"/>
  <c r="V47" i="1"/>
  <c r="U47" i="1"/>
  <c r="T47" i="1"/>
  <c r="P47" i="1"/>
  <c r="X46" i="1"/>
  <c r="W46" i="1"/>
  <c r="V46" i="1"/>
  <c r="U46" i="1"/>
  <c r="T46" i="1"/>
  <c r="P46" i="1"/>
  <c r="X45" i="1"/>
  <c r="W45" i="1"/>
  <c r="V45" i="1"/>
  <c r="U45" i="1"/>
  <c r="T45" i="1"/>
  <c r="P45" i="1"/>
  <c r="X44" i="1"/>
  <c r="W44" i="1"/>
  <c r="V44" i="1"/>
  <c r="U44" i="1"/>
  <c r="T44" i="1"/>
  <c r="P44" i="1"/>
  <c r="X43" i="1"/>
  <c r="W43" i="1"/>
  <c r="V43" i="1"/>
  <c r="U43" i="1"/>
  <c r="T43" i="1"/>
  <c r="P43" i="1"/>
  <c r="X42" i="1"/>
  <c r="W42" i="1"/>
  <c r="V42" i="1"/>
  <c r="U42" i="1"/>
  <c r="T42" i="1"/>
  <c r="P42" i="1"/>
  <c r="X41" i="1"/>
  <c r="W41" i="1"/>
  <c r="V41" i="1"/>
  <c r="U41" i="1"/>
  <c r="T41" i="1"/>
  <c r="P41" i="1"/>
  <c r="X40" i="1"/>
  <c r="W40" i="1"/>
  <c r="V40" i="1"/>
  <c r="U40" i="1"/>
  <c r="T40" i="1"/>
  <c r="P40" i="1"/>
  <c r="X39" i="1"/>
  <c r="W39" i="1"/>
  <c r="V39" i="1"/>
  <c r="U39" i="1"/>
  <c r="T39" i="1"/>
  <c r="P39" i="1"/>
  <c r="X38" i="1"/>
  <c r="W38" i="1"/>
  <c r="V38" i="1"/>
  <c r="U38" i="1"/>
  <c r="T38" i="1"/>
  <c r="P38" i="1"/>
  <c r="X37" i="1"/>
  <c r="W37" i="1"/>
  <c r="V37" i="1"/>
  <c r="U37" i="1"/>
  <c r="T37" i="1"/>
  <c r="P37" i="1"/>
  <c r="X36" i="1"/>
  <c r="W36" i="1"/>
  <c r="V36" i="1"/>
  <c r="U36" i="1"/>
  <c r="T36" i="1"/>
  <c r="P36" i="1"/>
  <c r="X35" i="1"/>
  <c r="W35" i="1"/>
  <c r="V35" i="1"/>
  <c r="U35" i="1"/>
  <c r="T35" i="1"/>
  <c r="P35" i="1"/>
  <c r="X34" i="1"/>
  <c r="W34" i="1"/>
  <c r="V34" i="1"/>
  <c r="U34" i="1"/>
  <c r="T34" i="1"/>
  <c r="P34" i="1"/>
  <c r="X33" i="1"/>
  <c r="W33" i="1"/>
  <c r="V33" i="1"/>
  <c r="U33" i="1"/>
  <c r="T33" i="1"/>
  <c r="P33" i="1"/>
  <c r="X32" i="1"/>
  <c r="W32" i="1"/>
  <c r="V32" i="1"/>
  <c r="U32" i="1"/>
  <c r="T32" i="1"/>
  <c r="P32" i="1"/>
  <c r="X31" i="1"/>
  <c r="W31" i="1"/>
  <c r="V31" i="1"/>
  <c r="U31" i="1"/>
  <c r="T31" i="1"/>
  <c r="P31" i="1"/>
  <c r="X30" i="1"/>
  <c r="W30" i="1"/>
  <c r="V30" i="1"/>
  <c r="U30" i="1"/>
  <c r="T30" i="1"/>
  <c r="P30" i="1"/>
  <c r="X29" i="1"/>
  <c r="W29" i="1"/>
  <c r="V29" i="1"/>
  <c r="U29" i="1"/>
  <c r="T29" i="1"/>
  <c r="X28" i="1"/>
  <c r="W28" i="1"/>
  <c r="V28" i="1"/>
  <c r="U28" i="1"/>
  <c r="T28" i="1"/>
  <c r="X27" i="1"/>
  <c r="W27" i="1"/>
  <c r="V27" i="1"/>
  <c r="U27" i="1"/>
  <c r="T27" i="1"/>
  <c r="P27" i="1"/>
  <c r="X26" i="1"/>
  <c r="W26" i="1"/>
  <c r="V26" i="1"/>
  <c r="U26" i="1"/>
  <c r="T26" i="1"/>
  <c r="P26" i="1"/>
  <c r="X25" i="1"/>
  <c r="W25" i="1"/>
  <c r="V25" i="1"/>
  <c r="U25" i="1"/>
  <c r="T25" i="1"/>
  <c r="P25" i="1"/>
  <c r="X24" i="1"/>
  <c r="W24" i="1"/>
  <c r="V24" i="1"/>
  <c r="U24" i="1"/>
  <c r="T24" i="1"/>
  <c r="P24" i="1"/>
  <c r="X23" i="1"/>
  <c r="W23" i="1"/>
  <c r="V23" i="1"/>
  <c r="U23" i="1"/>
  <c r="T23" i="1"/>
  <c r="P23" i="1"/>
  <c r="X22" i="1"/>
  <c r="W22" i="1"/>
  <c r="V22" i="1"/>
  <c r="U22" i="1"/>
  <c r="T22" i="1"/>
  <c r="P22" i="1"/>
  <c r="X21" i="1"/>
  <c r="W21" i="1"/>
  <c r="V21" i="1"/>
  <c r="U21" i="1"/>
  <c r="T21" i="1"/>
  <c r="P21" i="1"/>
  <c r="X20" i="1"/>
  <c r="W20" i="1"/>
  <c r="V20" i="1"/>
  <c r="U20" i="1"/>
  <c r="T20" i="1"/>
  <c r="P20" i="1"/>
  <c r="X19" i="1"/>
  <c r="W19" i="1"/>
  <c r="V19" i="1"/>
  <c r="U19" i="1"/>
  <c r="T19" i="1"/>
  <c r="P19" i="1"/>
  <c r="X18" i="1"/>
  <c r="W18" i="1"/>
  <c r="V18" i="1"/>
  <c r="U18" i="1"/>
  <c r="T18" i="1"/>
  <c r="P18" i="1"/>
  <c r="X17" i="1"/>
  <c r="W17" i="1"/>
  <c r="V17" i="1"/>
  <c r="U17" i="1"/>
  <c r="T17" i="1"/>
  <c r="P17" i="1"/>
  <c r="X16" i="1"/>
  <c r="W16" i="1"/>
  <c r="V16" i="1"/>
  <c r="U16" i="1"/>
  <c r="T16" i="1"/>
  <c r="P16" i="1"/>
  <c r="X15" i="1"/>
  <c r="W15" i="1"/>
  <c r="V15" i="1"/>
  <c r="U15" i="1"/>
  <c r="T15" i="1"/>
  <c r="P15" i="1"/>
  <c r="X14" i="1"/>
  <c r="W14" i="1"/>
  <c r="V14" i="1"/>
  <c r="U14" i="1"/>
  <c r="T14" i="1"/>
  <c r="P14" i="1"/>
  <c r="X13" i="1"/>
  <c r="W13" i="1"/>
  <c r="V13" i="1"/>
  <c r="U13" i="1"/>
  <c r="T13" i="1"/>
  <c r="P13" i="1"/>
  <c r="X12" i="1"/>
  <c r="W12" i="1"/>
  <c r="V12" i="1"/>
  <c r="U12" i="1"/>
  <c r="T12" i="1"/>
  <c r="P12" i="1"/>
  <c r="X11" i="1"/>
  <c r="W11" i="1"/>
  <c r="V11" i="1"/>
  <c r="U11" i="1"/>
  <c r="T11" i="1"/>
  <c r="P11" i="1"/>
  <c r="X10" i="1"/>
  <c r="W10" i="1"/>
  <c r="V10" i="1"/>
  <c r="U10" i="1"/>
  <c r="T10" i="1"/>
  <c r="P10" i="1"/>
  <c r="X9" i="1"/>
  <c r="W9" i="1"/>
  <c r="V9" i="1"/>
  <c r="U9" i="1"/>
  <c r="T9" i="1"/>
  <c r="P9" i="1"/>
  <c r="X8" i="1"/>
  <c r="W8" i="1"/>
  <c r="V8" i="1"/>
  <c r="U8" i="1"/>
  <c r="T8" i="1"/>
  <c r="P8" i="1"/>
  <c r="X7" i="1"/>
  <c r="W7" i="1"/>
  <c r="V7" i="1"/>
  <c r="U7" i="1"/>
  <c r="T7" i="1"/>
  <c r="P7" i="1"/>
  <c r="X6" i="1"/>
  <c r="W6" i="1"/>
  <c r="V6" i="1"/>
  <c r="U6" i="1"/>
  <c r="T6" i="1"/>
  <c r="P6" i="1"/>
  <c r="X5" i="1"/>
  <c r="W5" i="1"/>
  <c r="V5" i="1"/>
  <c r="U5" i="1"/>
  <c r="T5" i="1"/>
  <c r="P5" i="1"/>
  <c r="X4" i="1"/>
  <c r="W4" i="1"/>
  <c r="V4" i="1"/>
  <c r="U4" i="1"/>
  <c r="T4" i="1"/>
  <c r="P4" i="1"/>
  <c r="X3" i="1"/>
  <c r="W3" i="1"/>
  <c r="V3" i="1"/>
  <c r="U3" i="1"/>
  <c r="T3" i="1"/>
  <c r="P3" i="1"/>
  <c r="X2" i="1"/>
  <c r="W2" i="1"/>
  <c r="V2" i="1"/>
  <c r="U2" i="1"/>
  <c r="T2" i="1"/>
  <c r="P2" i="1"/>
  <c r="Y1" i="1"/>
  <c r="X1" i="1"/>
  <c r="W1" i="1"/>
  <c r="T1" i="1"/>
  <c r="P82" i="1" l="1" a="1"/>
  <c r="P82" i="1" s="1"/>
  <c r="Y15" i="1"/>
  <c r="Y32" i="1"/>
  <c r="Z32" i="1" s="1"/>
  <c r="Y34" i="1"/>
  <c r="Z34" i="1" s="1"/>
  <c r="Y48" i="1"/>
  <c r="Z48" i="1" s="1"/>
  <c r="Y3" i="1"/>
  <c r="AD3" i="1" s="1"/>
  <c r="Y5" i="1"/>
  <c r="Y7" i="1"/>
  <c r="Y9" i="1"/>
  <c r="Y11" i="1"/>
  <c r="AD11" i="1" s="1"/>
  <c r="Y30" i="1"/>
  <c r="Z30" i="1" s="1"/>
  <c r="Y36" i="1"/>
  <c r="Z36" i="1" s="1"/>
  <c r="Y38" i="1"/>
  <c r="Z38" i="1" s="1"/>
  <c r="Y40" i="1"/>
  <c r="Z40" i="1" s="1"/>
  <c r="Y42" i="1"/>
  <c r="Z42" i="1" s="1"/>
  <c r="Y44" i="1"/>
  <c r="Z44" i="1" s="1"/>
  <c r="Y46" i="1"/>
  <c r="Z46" i="1" s="1"/>
  <c r="Y23" i="1"/>
  <c r="Z23" i="1" s="1"/>
  <c r="Y25" i="1"/>
  <c r="Y43" i="1"/>
  <c r="Z43" i="1" s="1"/>
  <c r="Y51" i="1"/>
  <c r="Z51" i="1" s="1"/>
  <c r="Y53" i="1"/>
  <c r="Y55" i="1"/>
  <c r="Y57" i="1"/>
  <c r="Y59" i="1"/>
  <c r="Y61" i="1"/>
  <c r="Y63" i="1"/>
  <c r="Y65" i="1"/>
  <c r="Y67" i="1"/>
  <c r="Y69" i="1"/>
  <c r="Y71" i="1"/>
  <c r="Y73" i="1"/>
  <c r="Y75" i="1"/>
  <c r="Y77" i="1"/>
  <c r="Y79" i="1"/>
  <c r="Y81" i="1"/>
  <c r="Y29" i="1"/>
  <c r="Z29" i="1" s="1"/>
  <c r="Y31" i="1"/>
  <c r="Z31" i="1" s="1"/>
  <c r="Y33" i="1"/>
  <c r="Z33" i="1" s="1"/>
  <c r="Y35" i="1"/>
  <c r="Z35" i="1" s="1"/>
  <c r="Y37" i="1"/>
  <c r="Z37" i="1" s="1"/>
  <c r="Y39" i="1"/>
  <c r="Z39" i="1" s="1"/>
  <c r="Y41" i="1"/>
  <c r="Z41" i="1" s="1"/>
  <c r="Y45" i="1"/>
  <c r="Z45" i="1" s="1"/>
  <c r="Y47" i="1"/>
  <c r="Z47" i="1" s="1"/>
  <c r="Y49" i="1"/>
  <c r="Z49" i="1" s="1"/>
  <c r="Y50" i="1"/>
  <c r="Z50" i="1" s="1"/>
  <c r="Y2" i="1"/>
  <c r="AF2" i="1" s="1"/>
  <c r="Y4" i="1"/>
  <c r="AF4" i="1" s="1"/>
  <c r="AF5" i="1"/>
  <c r="Y6" i="1"/>
  <c r="AH6" i="1" s="1"/>
  <c r="AF7" i="1"/>
  <c r="Y8" i="1"/>
  <c r="Z8" i="1" s="1"/>
  <c r="AF9" i="1"/>
  <c r="Y10" i="1"/>
  <c r="AH10" i="1" s="1"/>
  <c r="Y12" i="1"/>
  <c r="Z12" i="1" s="1"/>
  <c r="Y14" i="1"/>
  <c r="AE14" i="1" s="1"/>
  <c r="AF15" i="1"/>
  <c r="Y18" i="1"/>
  <c r="AD18" i="1" s="1"/>
  <c r="Y19" i="1"/>
  <c r="AG19" i="1" s="1"/>
  <c r="Y20" i="1"/>
  <c r="Z20" i="1" s="1"/>
  <c r="Y22" i="1"/>
  <c r="Z22" i="1" s="1"/>
  <c r="Y24" i="1"/>
  <c r="Z24" i="1" s="1"/>
  <c r="Y26" i="1"/>
  <c r="Z26" i="1" s="1"/>
  <c r="Y28" i="1"/>
  <c r="Z28" i="1" s="1"/>
  <c r="Y52" i="1"/>
  <c r="Y54" i="1"/>
  <c r="Z54" i="1" s="1"/>
  <c r="Y56" i="1"/>
  <c r="Y58" i="1"/>
  <c r="Z58" i="1" s="1"/>
  <c r="Y60" i="1"/>
  <c r="Y62" i="1"/>
  <c r="Y64" i="1"/>
  <c r="Y66" i="1"/>
  <c r="Z66" i="1" s="1"/>
  <c r="Y68" i="1"/>
  <c r="Z68" i="1" s="1"/>
  <c r="Y70" i="1"/>
  <c r="Z70" i="1" s="1"/>
  <c r="Y72" i="1"/>
  <c r="Y74" i="1"/>
  <c r="Z74" i="1" s="1"/>
  <c r="Y76" i="1"/>
  <c r="Z76" i="1" s="1"/>
  <c r="Y78" i="1"/>
  <c r="Z78" i="1" s="1"/>
  <c r="Y80" i="1"/>
  <c r="Y27" i="1"/>
  <c r="AE2" i="1"/>
  <c r="AE4" i="1"/>
  <c r="AE6" i="1"/>
  <c r="AE12" i="1"/>
  <c r="AH19" i="1"/>
  <c r="AD19" i="1"/>
  <c r="Z19" i="1"/>
  <c r="AH3" i="1"/>
  <c r="AG5" i="1"/>
  <c r="AH5" i="1"/>
  <c r="AD5" i="1"/>
  <c r="Z5" i="1"/>
  <c r="AG7" i="1"/>
  <c r="AH7" i="1"/>
  <c r="AD7" i="1"/>
  <c r="Z7" i="1"/>
  <c r="Z9" i="1"/>
  <c r="AH9" i="1"/>
  <c r="AD9" i="1"/>
  <c r="AG9" i="1"/>
  <c r="AH11" i="1"/>
  <c r="AG15" i="1"/>
  <c r="Z15" i="1"/>
  <c r="AH15" i="1"/>
  <c r="AD15" i="1"/>
  <c r="U83" i="1"/>
  <c r="T83" i="1"/>
  <c r="E85" i="1"/>
  <c r="U82" i="1"/>
  <c r="X83" i="1"/>
  <c r="AH8" i="1"/>
  <c r="AH20" i="1"/>
  <c r="AG2" i="1"/>
  <c r="Z6" i="1"/>
  <c r="AG6" i="1"/>
  <c r="Z10" i="1"/>
  <c r="AG10" i="1"/>
  <c r="AG12" i="1"/>
  <c r="AE19" i="1"/>
  <c r="Z52" i="1"/>
  <c r="Z56" i="1"/>
  <c r="Z60" i="1"/>
  <c r="Z62" i="1"/>
  <c r="Z64" i="1"/>
  <c r="Z72" i="1"/>
  <c r="Z80" i="1"/>
  <c r="F85" i="1"/>
  <c r="H85" i="1"/>
  <c r="J85" i="1"/>
  <c r="L85" i="1"/>
  <c r="N85" i="1"/>
  <c r="Z25" i="1"/>
  <c r="Z27" i="1"/>
  <c r="Z53" i="1"/>
  <c r="Z55" i="1"/>
  <c r="Z57" i="1"/>
  <c r="Z59" i="1"/>
  <c r="Z61" i="1"/>
  <c r="Z63" i="1"/>
  <c r="Z65" i="1"/>
  <c r="Z67" i="1"/>
  <c r="Z69" i="1"/>
  <c r="Z71" i="1"/>
  <c r="Z73" i="1"/>
  <c r="Z75" i="1"/>
  <c r="Z77" i="1"/>
  <c r="Z79" i="1"/>
  <c r="Z81" i="1"/>
  <c r="G85" i="1"/>
  <c r="I85" i="1"/>
  <c r="K85" i="1"/>
  <c r="M85" i="1"/>
  <c r="O85" i="1"/>
  <c r="AF8" i="1"/>
  <c r="AE10" i="1"/>
  <c r="AE20" i="1"/>
  <c r="V83" i="1"/>
  <c r="W83" i="1"/>
  <c r="D85" i="1"/>
  <c r="P85" i="1"/>
  <c r="Y13" i="1"/>
  <c r="AF13" i="1" s="1"/>
  <c r="Y17" i="1"/>
  <c r="AF17" i="1" s="1"/>
  <c r="AF19" i="1"/>
  <c r="AD20" i="1"/>
  <c r="Y21" i="1"/>
  <c r="AF21" i="1" s="1"/>
  <c r="AE5" i="1"/>
  <c r="AE7" i="1"/>
  <c r="AE9" i="1"/>
  <c r="AE15" i="1"/>
  <c r="AD4" i="1"/>
  <c r="AD14" i="1"/>
  <c r="Y16" i="1"/>
  <c r="AG16" i="1" s="1"/>
  <c r="T82" i="1"/>
  <c r="X82" i="1"/>
  <c r="W82" i="1"/>
  <c r="P83" i="1" a="1"/>
  <c r="P83" i="1" s="1"/>
  <c r="V82" i="1"/>
  <c r="AG11" i="1" l="1"/>
  <c r="AE18" i="1"/>
  <c r="AI18" i="1" s="1"/>
  <c r="AG18" i="1"/>
  <c r="Z3" i="1"/>
  <c r="AF12" i="1"/>
  <c r="AF11" i="1"/>
  <c r="AF3" i="1"/>
  <c r="AE11" i="1"/>
  <c r="AE3" i="1"/>
  <c r="AD12" i="1"/>
  <c r="AH4" i="1"/>
  <c r="Z18" i="1"/>
  <c r="AG4" i="1"/>
  <c r="AI4" i="1" s="1"/>
  <c r="AH18" i="1"/>
  <c r="Z11" i="1"/>
  <c r="AG3" i="1"/>
  <c r="AF18" i="1"/>
  <c r="AD6" i="1"/>
  <c r="Z2" i="1"/>
  <c r="AD10" i="1"/>
  <c r="AF10" i="1"/>
  <c r="AG20" i="1"/>
  <c r="Z14" i="1"/>
  <c r="AG8" i="1"/>
  <c r="Z4" i="1"/>
  <c r="AF14" i="1"/>
  <c r="AH12" i="1"/>
  <c r="AD2" i="1"/>
  <c r="AD8" i="1"/>
  <c r="AI8" i="1" s="1"/>
  <c r="AH2" i="1"/>
  <c r="AF20" i="1"/>
  <c r="AI20" i="1" s="1"/>
  <c r="AE8" i="1"/>
  <c r="AG14" i="1"/>
  <c r="AH14" i="1"/>
  <c r="AF6" i="1"/>
  <c r="AI10" i="1"/>
  <c r="AE13" i="1"/>
  <c r="AI11" i="1"/>
  <c r="AI5" i="1"/>
  <c r="P86" i="1"/>
  <c r="Z13" i="1"/>
  <c r="AH13" i="1"/>
  <c r="AD13" i="1"/>
  <c r="AG13" i="1"/>
  <c r="AD16" i="1"/>
  <c r="H86" i="1"/>
  <c r="AE17" i="1"/>
  <c r="O86" i="1"/>
  <c r="AI6" i="1"/>
  <c r="J86" i="1"/>
  <c r="G86" i="1"/>
  <c r="L86" i="1"/>
  <c r="Y83" i="1"/>
  <c r="Z83" i="1" s="1"/>
  <c r="AI15" i="1"/>
  <c r="K86" i="1"/>
  <c r="I86" i="1"/>
  <c r="AE21" i="1"/>
  <c r="Z16" i="1"/>
  <c r="AH16" i="1"/>
  <c r="E86" i="1"/>
  <c r="AG21" i="1"/>
  <c r="AH21" i="1"/>
  <c r="AD21" i="1"/>
  <c r="Z21" i="1"/>
  <c r="N86" i="1"/>
  <c r="M86" i="1"/>
  <c r="F86" i="1"/>
  <c r="Y82" i="1"/>
  <c r="Z82" i="1" s="1"/>
  <c r="D86" i="1"/>
  <c r="AI9" i="1"/>
  <c r="AI7" i="1"/>
  <c r="AI3" i="1"/>
  <c r="AI19" i="1"/>
  <c r="AE16" i="1"/>
  <c r="AF16" i="1"/>
  <c r="AG17" i="1"/>
  <c r="AH17" i="1"/>
  <c r="AD17" i="1"/>
  <c r="Z17" i="1"/>
  <c r="AI14" i="1" l="1"/>
  <c r="AI12" i="1"/>
  <c r="AI13" i="1"/>
  <c r="AI2" i="1"/>
  <c r="AI17" i="1"/>
  <c r="AI21" i="1"/>
  <c r="AI16" i="1"/>
</calcChain>
</file>

<file path=xl/sharedStrings.xml><?xml version="1.0" encoding="utf-8"?>
<sst xmlns="http://schemas.openxmlformats.org/spreadsheetml/2006/main" count="301" uniqueCount="162">
  <si>
    <t>25%이상
~26%미만</t>
    <phoneticPr fontId="2" type="noConversion"/>
  </si>
  <si>
    <t>26%이상
~27%미만</t>
    <phoneticPr fontId="2" type="noConversion"/>
  </si>
  <si>
    <t>29%이상
~30%미만</t>
    <phoneticPr fontId="2" type="noConversion"/>
  </si>
  <si>
    <t>30%이상
~31%미만</t>
    <phoneticPr fontId="2" type="noConversion"/>
  </si>
  <si>
    <t>33%이상
~34%미만</t>
    <phoneticPr fontId="2" type="noConversion"/>
  </si>
  <si>
    <t>합계</t>
    <phoneticPr fontId="2" type="noConversion"/>
  </si>
  <si>
    <t>연 30% 미만</t>
    <phoneticPr fontId="2" type="noConversion"/>
  </si>
  <si>
    <t>연 34% 미만</t>
    <phoneticPr fontId="2" type="noConversion"/>
  </si>
  <si>
    <t>연 25% 미만</t>
  </si>
  <si>
    <t>연 30% 미만</t>
  </si>
  <si>
    <t>연 34% 미만</t>
  </si>
  <si>
    <t>34%이상
~35%미만</t>
  </si>
  <si>
    <t>연 35% 이상</t>
  </si>
  <si>
    <t>합계</t>
  </si>
  <si>
    <t>거래자수</t>
    <phoneticPr fontId="2" type="noConversion"/>
  </si>
  <si>
    <t>대부잔액</t>
    <phoneticPr fontId="2" type="noConversion"/>
  </si>
  <si>
    <t>산와대부</t>
    <phoneticPr fontId="2" type="noConversion"/>
  </si>
  <si>
    <t>웰컴크레디라인대부</t>
    <phoneticPr fontId="2" type="noConversion"/>
  </si>
  <si>
    <t>미즈사랑대부</t>
    <phoneticPr fontId="2" type="noConversion"/>
  </si>
  <si>
    <t>리드코프</t>
    <phoneticPr fontId="2" type="noConversion"/>
  </si>
  <si>
    <t>바로크레디트대부</t>
    <phoneticPr fontId="2" type="noConversion"/>
  </si>
  <si>
    <t>태강대부</t>
    <phoneticPr fontId="2" type="noConversion"/>
  </si>
  <si>
    <t>애니원캐피탈대부</t>
    <phoneticPr fontId="2" type="noConversion"/>
  </si>
  <si>
    <t>조이크레디트대부금융</t>
    <phoneticPr fontId="2" type="noConversion"/>
  </si>
  <si>
    <t>원캐싱대부</t>
    <phoneticPr fontId="2" type="noConversion"/>
  </si>
  <si>
    <t>스타크레디트대부</t>
    <phoneticPr fontId="2" type="noConversion"/>
  </si>
  <si>
    <t>콜렉트대부</t>
    <phoneticPr fontId="2" type="noConversion"/>
  </si>
  <si>
    <t>에이원대부캐피탈</t>
    <phoneticPr fontId="2" type="noConversion"/>
  </si>
  <si>
    <t>예스캐피탈대부</t>
    <phoneticPr fontId="2" type="noConversion"/>
  </si>
  <si>
    <t>미래크레디트대부</t>
    <phoneticPr fontId="2" type="noConversion"/>
  </si>
  <si>
    <t>앤알캐피탈대부</t>
    <phoneticPr fontId="2" type="noConversion"/>
  </si>
  <si>
    <t>현대기업금융대부</t>
    <phoneticPr fontId="2" type="noConversion"/>
  </si>
  <si>
    <t>밀리언캐쉬대부</t>
    <phoneticPr fontId="2" type="noConversion"/>
  </si>
  <si>
    <t>케이제이아이대부금융</t>
    <phoneticPr fontId="2" type="noConversion"/>
  </si>
  <si>
    <t>유원캐피탈대부</t>
    <phoneticPr fontId="2" type="noConversion"/>
  </si>
  <si>
    <t>엘하비스트대부</t>
    <phoneticPr fontId="2" type="noConversion"/>
  </si>
  <si>
    <t>베르넷크레디트대부</t>
    <phoneticPr fontId="2" type="noConversion"/>
  </si>
  <si>
    <t>유아이크레디트대부</t>
    <phoneticPr fontId="2" type="noConversion"/>
  </si>
  <si>
    <t>밸류대부모기지</t>
    <phoneticPr fontId="2" type="noConversion"/>
  </si>
  <si>
    <t>위드캐피탈대부</t>
    <phoneticPr fontId="2" type="noConversion"/>
  </si>
  <si>
    <t>액트캐쉬대부</t>
    <phoneticPr fontId="2" type="noConversion"/>
  </si>
  <si>
    <t>티포스코퍼레이션대부</t>
    <phoneticPr fontId="2" type="noConversion"/>
  </si>
  <si>
    <t>하트캐싱대부</t>
    <phoneticPr fontId="2" type="noConversion"/>
  </si>
  <si>
    <t>유미캐피탈대부</t>
    <phoneticPr fontId="2" type="noConversion"/>
  </si>
  <si>
    <t>머니라이프</t>
  </si>
  <si>
    <t>이용자수</t>
    <phoneticPr fontId="2" type="noConversion"/>
  </si>
  <si>
    <t>대출잔액</t>
    <phoneticPr fontId="2" type="noConversion"/>
  </si>
  <si>
    <t>넥스젠파이낸스</t>
  </si>
  <si>
    <t>골든캐피탈대부</t>
    <phoneticPr fontId="2" type="noConversion"/>
  </si>
  <si>
    <t>영우통신</t>
    <phoneticPr fontId="2" type="noConversion"/>
  </si>
  <si>
    <t>인터머니대부</t>
    <phoneticPr fontId="2" type="noConversion"/>
  </si>
  <si>
    <t>대산대부</t>
    <phoneticPr fontId="2" type="noConversion"/>
  </si>
  <si>
    <t>테크메이트대부</t>
    <phoneticPr fontId="2" type="noConversion"/>
  </si>
  <si>
    <t>아이앤유크레디트대부</t>
    <phoneticPr fontId="2" type="noConversion"/>
  </si>
  <si>
    <t>강남캐피탈대부</t>
    <phoneticPr fontId="2" type="noConversion"/>
  </si>
  <si>
    <t>유노스프레스티지대부</t>
    <phoneticPr fontId="2" type="noConversion"/>
  </si>
  <si>
    <t>전체</t>
    <phoneticPr fontId="2" type="noConversion"/>
  </si>
  <si>
    <t>연번</t>
    <phoneticPr fontId="2" type="noConversion"/>
  </si>
  <si>
    <t>회사명</t>
    <phoneticPr fontId="2" type="noConversion"/>
  </si>
  <si>
    <t>연 25% 미만</t>
    <phoneticPr fontId="2" type="noConversion"/>
  </si>
  <si>
    <t>27%이상
~28%미만</t>
    <phoneticPr fontId="2" type="noConversion"/>
  </si>
  <si>
    <t>28%이상
~29%미만</t>
    <phoneticPr fontId="2" type="noConversion"/>
  </si>
  <si>
    <t>31%이상
~32%미만</t>
    <phoneticPr fontId="2" type="noConversion"/>
  </si>
  <si>
    <t>32%이상
~33%미만</t>
    <phoneticPr fontId="2" type="noConversion"/>
  </si>
  <si>
    <t>34%이상
~35%미만</t>
    <phoneticPr fontId="2" type="noConversion"/>
  </si>
  <si>
    <t>연 35% 이상</t>
    <phoneticPr fontId="2" type="noConversion"/>
  </si>
  <si>
    <t>연번</t>
    <phoneticPr fontId="2" type="noConversion"/>
  </si>
  <si>
    <t>회사명</t>
    <phoneticPr fontId="2" type="noConversion"/>
  </si>
  <si>
    <t>아프로파이낸셜대부</t>
    <phoneticPr fontId="2" type="noConversion"/>
  </si>
  <si>
    <t>아프로파이낸셜대부</t>
    <phoneticPr fontId="2" type="noConversion"/>
  </si>
  <si>
    <t>아프로파이낸셜대부</t>
    <phoneticPr fontId="2" type="noConversion"/>
  </si>
  <si>
    <t>산와대부</t>
    <phoneticPr fontId="2" type="noConversion"/>
  </si>
  <si>
    <t>산와대부</t>
    <phoneticPr fontId="2" type="noConversion"/>
  </si>
  <si>
    <t>웰컴크레디라인대부</t>
    <phoneticPr fontId="2" type="noConversion"/>
  </si>
  <si>
    <t>미즈사랑대부</t>
    <phoneticPr fontId="2" type="noConversion"/>
  </si>
  <si>
    <t>미즈사랑대부</t>
    <phoneticPr fontId="2" type="noConversion"/>
  </si>
  <si>
    <t>리드코프</t>
    <phoneticPr fontId="2" type="noConversion"/>
  </si>
  <si>
    <t>바로크레디트대부</t>
    <phoneticPr fontId="2" type="noConversion"/>
  </si>
  <si>
    <t>바로크레디트대부</t>
    <phoneticPr fontId="2" type="noConversion"/>
  </si>
  <si>
    <t>태강대부</t>
    <phoneticPr fontId="2" type="noConversion"/>
  </si>
  <si>
    <t>애니원캐피탈대부</t>
    <phoneticPr fontId="2" type="noConversion"/>
  </si>
  <si>
    <t>애니원캐피탈대부</t>
    <phoneticPr fontId="2" type="noConversion"/>
  </si>
  <si>
    <t>조이크레디트대부금융</t>
    <phoneticPr fontId="2" type="noConversion"/>
  </si>
  <si>
    <t>원캐싱대부</t>
    <phoneticPr fontId="2" type="noConversion"/>
  </si>
  <si>
    <t>원캐싱대부</t>
    <phoneticPr fontId="2" type="noConversion"/>
  </si>
  <si>
    <t>스타크레디트대부</t>
    <phoneticPr fontId="2" type="noConversion"/>
  </si>
  <si>
    <t>콜렉트대부</t>
    <phoneticPr fontId="2" type="noConversion"/>
  </si>
  <si>
    <t>에이원대부캐피탈</t>
    <phoneticPr fontId="2" type="noConversion"/>
  </si>
  <si>
    <t>예스캐피탈대부</t>
    <phoneticPr fontId="2" type="noConversion"/>
  </si>
  <si>
    <t>기협기술금융</t>
    <phoneticPr fontId="2" type="noConversion"/>
  </si>
  <si>
    <t>기협기술금융</t>
    <phoneticPr fontId="2" type="noConversion"/>
  </si>
  <si>
    <t>미래크레디트대부</t>
    <phoneticPr fontId="2" type="noConversion"/>
  </si>
  <si>
    <t>앤알캐피탈대부</t>
    <phoneticPr fontId="2" type="noConversion"/>
  </si>
  <si>
    <t>현대기업금융대부</t>
    <phoneticPr fontId="2" type="noConversion"/>
  </si>
  <si>
    <t>밀리언캐쉬대부</t>
    <phoneticPr fontId="2" type="noConversion"/>
  </si>
  <si>
    <t>비중</t>
    <phoneticPr fontId="2" type="noConversion"/>
  </si>
  <si>
    <t>거래자수</t>
  </si>
  <si>
    <t>구분</t>
    <phoneticPr fontId="2" type="noConversion"/>
  </si>
  <si>
    <t>25%미만</t>
  </si>
  <si>
    <t>25%이상∼</t>
  </si>
  <si>
    <t>30%미만</t>
  </si>
  <si>
    <t>30%이상∼</t>
  </si>
  <si>
    <t>34%미만</t>
  </si>
  <si>
    <t>34%이상∼</t>
  </si>
  <si>
    <t>35%미만</t>
  </si>
  <si>
    <t>35%이상</t>
  </si>
  <si>
    <t>합 계</t>
  </si>
  <si>
    <t>(비중)</t>
  </si>
  <si>
    <t>대부잔액</t>
  </si>
  <si>
    <t>대부금리 구간별 현황</t>
    <phoneticPr fontId="2" type="noConversion"/>
  </si>
  <si>
    <t>(단위 : 명, 억원, %)</t>
    <phoneticPr fontId="2" type="noConversion"/>
  </si>
  <si>
    <t>2014.12말</t>
    <phoneticPr fontId="2" type="noConversion"/>
  </si>
  <si>
    <t>2015.6말</t>
    <phoneticPr fontId="2" type="noConversion"/>
  </si>
  <si>
    <t>* 자료 : 대부업협회 회원사 중 대부잔액 상위 40개사의 대부정보 기준(개인 및 법인 포함 전체 대부잔액 대상)</t>
    <phoneticPr fontId="2" type="noConversion"/>
  </si>
  <si>
    <t>붙임2.</t>
    <phoneticPr fontId="2" type="noConversion"/>
  </si>
  <si>
    <t>상위 40개 대부사 명단</t>
    <phoneticPr fontId="2" type="noConversion"/>
  </si>
  <si>
    <t>순번</t>
    <phoneticPr fontId="2" type="noConversion"/>
  </si>
  <si>
    <t>상호명</t>
    <phoneticPr fontId="2" type="noConversion"/>
  </si>
  <si>
    <t>대산대부</t>
  </si>
  <si>
    <t>리드코프</t>
  </si>
  <si>
    <t>머니라이프대부</t>
  </si>
  <si>
    <t>미래크레디트대부</t>
  </si>
  <si>
    <t>미즈사랑대부</t>
  </si>
  <si>
    <t>밀리언캐쉬대부</t>
  </si>
  <si>
    <t>바로크레디트대부</t>
  </si>
  <si>
    <t>베르넷크레디트대부</t>
  </si>
  <si>
    <t>산와대부</t>
  </si>
  <si>
    <t>스타크레디트대부</t>
  </si>
  <si>
    <t>아프로파이낸셜대부</t>
  </si>
  <si>
    <t>애니원캐피탈대부</t>
  </si>
  <si>
    <t>액트캐쉬대부</t>
  </si>
  <si>
    <t>에이원대부캐피탈</t>
  </si>
  <si>
    <t>엘하비스트대부</t>
  </si>
  <si>
    <t>예스자산대부</t>
  </si>
  <si>
    <t>원캐싱대부</t>
  </si>
  <si>
    <t>웰컴크레디라인대부</t>
  </si>
  <si>
    <t>위드캐피탈대부</t>
  </si>
  <si>
    <t>유노스프레스티지대부</t>
  </si>
  <si>
    <t>유미캐피탈대부</t>
  </si>
  <si>
    <t>유아이크레디트대부</t>
  </si>
  <si>
    <t>유원캐피탈대부</t>
  </si>
  <si>
    <t>인터머니대부</t>
  </si>
  <si>
    <t>콜렉트대부</t>
  </si>
  <si>
    <t>태강대부</t>
  </si>
  <si>
    <t>테크메이트코리아대부</t>
  </si>
  <si>
    <t>티포스코퍼레이션대부</t>
  </si>
  <si>
    <t>하트캐싱대부</t>
  </si>
  <si>
    <t>현대기업금융대부</t>
  </si>
  <si>
    <t>굿모닝캐피탈대부</t>
  </si>
  <si>
    <t>굿타이밍대부</t>
  </si>
  <si>
    <t>네오라인크레디트대부</t>
  </si>
  <si>
    <t>베스트캐피탈대부</t>
  </si>
  <si>
    <t>앤알캐피탈</t>
  </si>
  <si>
    <t>에이스비지니스앤대부</t>
  </si>
  <si>
    <t>와이앤금융파트너스대부</t>
  </si>
  <si>
    <t>조이크레디트대부</t>
  </si>
  <si>
    <t>케이아이코아즈대부</t>
  </si>
  <si>
    <t>하이캐피탈대부</t>
  </si>
  <si>
    <t>상호명</t>
    <phoneticPr fontId="2" type="noConversion"/>
  </si>
  <si>
    <t>담당자</t>
    <phoneticPr fontId="2" type="noConversion"/>
  </si>
  <si>
    <t>연락처</t>
    <phoneticPr fontId="2" type="noConversion"/>
  </si>
  <si>
    <t>2013.12말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</si>
</sst>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#,##0_ "/>
    <numFmt numFmtId="177" formatCode="_-* #,##0.0_-;\-* #,##0.0_-;_-* &quot;-&quot;_-;_-@_-"/>
    <numFmt numFmtId="178" formatCode="_-* #,##0.0000_-;\-* #,##0.0000_-;_-* &quot;-&quot;_-;_-@_-"/>
    <numFmt numFmtId="179" formatCode="[$-412]General"/>
    <numFmt numFmtId="180" formatCode="0.0%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b/>
      <u/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b/>
      <u/>
      <sz val="20"/>
      <color rgb="FF00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E5FA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rgb="FF000000"/>
      </right>
      <top/>
      <bottom style="medium">
        <color indexed="64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medium">
        <color indexed="64"/>
      </bottom>
      <diagonal/>
    </border>
    <border>
      <left style="thin">
        <color rgb="FF000000"/>
      </left>
      <right style="dotted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dashed">
        <color rgb="FF000000"/>
      </left>
      <right style="thin">
        <color rgb="FF000000"/>
      </right>
      <top style="dashed">
        <color rgb="FF000000"/>
      </top>
      <bottom style="medium">
        <color indexed="64"/>
      </bottom>
      <diagonal/>
    </border>
    <border>
      <left style="dashed">
        <color rgb="FF000000"/>
      </left>
      <right style="medium">
        <color indexed="64"/>
      </right>
      <top style="dashed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9" fontId="6" fillId="0" borderId="0" applyBorder="0" applyProtection="0">
      <alignment vertical="center"/>
    </xf>
  </cellStyleXfs>
  <cellXfs count="8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176" fontId="5" fillId="2" borderId="1" xfId="0" applyNumberFormat="1" applyFont="1" applyFill="1" applyBorder="1">
      <alignment vertical="center"/>
    </xf>
    <xf numFmtId="176" fontId="5" fillId="0" borderId="0" xfId="0" applyNumberFormat="1" applyFont="1">
      <alignment vertical="center"/>
    </xf>
    <xf numFmtId="177" fontId="5" fillId="2" borderId="1" xfId="1" applyNumberFormat="1" applyFont="1" applyFill="1" applyBorder="1">
      <alignment vertical="center"/>
    </xf>
    <xf numFmtId="178" fontId="5" fillId="2" borderId="1" xfId="1" applyNumberFormat="1" applyFont="1" applyFill="1" applyBorder="1">
      <alignment vertical="center"/>
    </xf>
    <xf numFmtId="176" fontId="5" fillId="0" borderId="1" xfId="0" applyNumberFormat="1" applyFont="1" applyBorder="1">
      <alignment vertical="center"/>
    </xf>
    <xf numFmtId="179" fontId="7" fillId="0" borderId="0" xfId="3" applyFont="1" applyFill="1" applyBorder="1" applyAlignment="1" applyProtection="1">
      <alignment horizontal="center" vertical="center"/>
    </xf>
    <xf numFmtId="0" fontId="5" fillId="0" borderId="1" xfId="0" applyFont="1" applyBorder="1">
      <alignment vertical="center"/>
    </xf>
    <xf numFmtId="0" fontId="5" fillId="3" borderId="0" xfId="0" applyFont="1" applyFill="1">
      <alignment vertical="center"/>
    </xf>
    <xf numFmtId="180" fontId="5" fillId="3" borderId="0" xfId="2" applyNumberFormat="1" applyFont="1" applyFill="1">
      <alignment vertical="center"/>
    </xf>
    <xf numFmtId="41" fontId="5" fillId="0" borderId="0" xfId="1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177" fontId="5" fillId="0" borderId="0" xfId="1" applyNumberFormat="1" applyFont="1">
      <alignment vertical="center"/>
    </xf>
    <xf numFmtId="176" fontId="5" fillId="0" borderId="1" xfId="0" applyNumberFormat="1" applyFont="1" applyBorder="1" applyAlignment="1">
      <alignment horizontal="right" vertical="center"/>
    </xf>
    <xf numFmtId="176" fontId="5" fillId="0" borderId="1" xfId="1" applyNumberFormat="1" applyFont="1" applyBorder="1" applyAlignment="1">
      <alignment horizontal="right" vertical="center"/>
    </xf>
    <xf numFmtId="176" fontId="5" fillId="0" borderId="1" xfId="1" applyNumberFormat="1" applyFont="1" applyBorder="1" applyAlignment="1">
      <alignment vertical="center"/>
    </xf>
    <xf numFmtId="176" fontId="7" fillId="0" borderId="1" xfId="3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177" fontId="7" fillId="0" borderId="10" xfId="1" applyNumberFormat="1" applyFont="1" applyBorder="1" applyAlignment="1">
      <alignment horizontal="center" vertical="center" wrapText="1"/>
    </xf>
    <xf numFmtId="177" fontId="9" fillId="0" borderId="11" xfId="1" applyNumberFormat="1" applyFont="1" applyBorder="1" applyAlignment="1">
      <alignment horizontal="center" vertical="center" wrapText="1"/>
    </xf>
    <xf numFmtId="177" fontId="9" fillId="0" borderId="16" xfId="1" applyNumberFormat="1" applyFont="1" applyBorder="1" applyAlignment="1">
      <alignment horizontal="right" vertical="center" wrapText="1"/>
    </xf>
    <xf numFmtId="177" fontId="5" fillId="0" borderId="17" xfId="1" applyNumberFormat="1" applyFont="1" applyBorder="1">
      <alignment vertical="center"/>
    </xf>
    <xf numFmtId="177" fontId="9" fillId="0" borderId="12" xfId="1" applyNumberFormat="1" applyFont="1" applyBorder="1" applyAlignment="1">
      <alignment horizontal="right" vertical="center" wrapText="1"/>
    </xf>
    <xf numFmtId="177" fontId="5" fillId="0" borderId="18" xfId="1" applyNumberFormat="1" applyFont="1" applyBorder="1">
      <alignment vertical="center"/>
    </xf>
    <xf numFmtId="177" fontId="11" fillId="0" borderId="12" xfId="1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41" fontId="5" fillId="0" borderId="0" xfId="1" applyFont="1" applyBorder="1">
      <alignment vertical="center"/>
    </xf>
    <xf numFmtId="10" fontId="5" fillId="0" borderId="0" xfId="2" applyNumberFormat="1" applyFont="1">
      <alignment vertical="center"/>
    </xf>
    <xf numFmtId="10" fontId="5" fillId="0" borderId="0" xfId="0" applyNumberFormat="1" applyFont="1">
      <alignment vertical="center"/>
    </xf>
    <xf numFmtId="0" fontId="8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179" fontId="4" fillId="0" borderId="20" xfId="3" applyFont="1" applyFill="1" applyBorder="1" applyAlignment="1" applyProtection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41" fontId="9" fillId="0" borderId="6" xfId="1" applyFont="1" applyBorder="1" applyAlignment="1">
      <alignment horizontal="center" vertical="center" wrapText="1"/>
    </xf>
    <xf numFmtId="41" fontId="9" fillId="0" borderId="7" xfId="1" applyFont="1" applyBorder="1" applyAlignment="1">
      <alignment horizontal="center" vertical="center" wrapText="1"/>
    </xf>
    <xf numFmtId="41" fontId="9" fillId="0" borderId="8" xfId="1" applyFont="1" applyBorder="1" applyAlignment="1">
      <alignment horizontal="right" vertical="center" wrapText="1"/>
    </xf>
    <xf numFmtId="41" fontId="9" fillId="0" borderId="7" xfId="1" applyFont="1" applyBorder="1" applyAlignment="1">
      <alignment horizontal="right" vertical="center" wrapText="1"/>
    </xf>
    <xf numFmtId="41" fontId="9" fillId="0" borderId="9" xfId="1" applyFont="1" applyBorder="1" applyAlignment="1">
      <alignment horizontal="righ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3" fontId="9" fillId="0" borderId="7" xfId="0" applyNumberFormat="1" applyFont="1" applyBorder="1" applyAlignment="1">
      <alignment horizontal="right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4" fillId="0" borderId="1" xfId="3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center" vertical="center"/>
    </xf>
    <xf numFmtId="177" fontId="7" fillId="0" borderId="0" xfId="1" applyNumberFormat="1" applyFont="1" applyBorder="1" applyAlignment="1">
      <alignment horizontal="center" vertical="center" wrapText="1"/>
    </xf>
    <xf numFmtId="177" fontId="9" fillId="0" borderId="0" xfId="1" applyNumberFormat="1" applyFont="1" applyBorder="1" applyAlignment="1">
      <alignment horizontal="center" vertical="center" wrapText="1"/>
    </xf>
    <xf numFmtId="177" fontId="9" fillId="0" borderId="0" xfId="1" applyNumberFormat="1" applyFont="1" applyBorder="1" applyAlignment="1">
      <alignment horizontal="right" vertical="center" wrapText="1"/>
    </xf>
    <xf numFmtId="177" fontId="5" fillId="0" borderId="0" xfId="1" applyNumberFormat="1" applyFont="1" applyBorder="1">
      <alignment vertical="center"/>
    </xf>
    <xf numFmtId="177" fontId="11" fillId="0" borderId="0" xfId="1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Excel Built-in Normal" xfId="3"/>
    <cellStyle name="백분율" xfId="2" builtinId="5"/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N32"/>
  <sheetViews>
    <sheetView showGridLines="0" tabSelected="1" view="pageBreakPreview" zoomScale="85" zoomScaleNormal="100" zoomScaleSheetLayoutView="85" workbookViewId="0">
      <selection activeCell="P17" sqref="P17"/>
    </sheetView>
  </sheetViews>
  <sheetFormatPr defaultRowHeight="16.5" x14ac:dyDescent="0.3"/>
  <cols>
    <col min="1" max="3" width="9" style="2"/>
    <col min="4" max="4" width="9.125" style="2" bestFit="1" customWidth="1"/>
    <col min="5" max="5" width="9" style="2"/>
    <col min="6" max="6" width="9.125" style="2" bestFit="1" customWidth="1"/>
    <col min="7" max="7" width="9" style="2"/>
    <col min="8" max="8" width="9.125" style="2" bestFit="1" customWidth="1"/>
    <col min="9" max="9" width="9" style="2"/>
    <col min="10" max="10" width="9.875" style="2" bestFit="1" customWidth="1"/>
    <col min="11" max="11" width="9" style="2"/>
    <col min="12" max="12" width="9.875" style="2" bestFit="1" customWidth="1"/>
    <col min="13" max="13" width="9" style="2"/>
    <col min="14" max="14" width="13.875" style="2" bestFit="1" customWidth="1"/>
    <col min="15" max="16384" width="9" style="2"/>
  </cols>
  <sheetData>
    <row r="2" spans="1:14" ht="21" customHeight="1" x14ac:dyDescent="0.3">
      <c r="A2" s="69" t="s">
        <v>109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21" customHeight="1" x14ac:dyDescent="0.3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84" t="s">
        <v>158</v>
      </c>
      <c r="M3" s="85"/>
      <c r="N3" s="85"/>
    </row>
    <row r="4" spans="1:14" ht="21" customHeight="1" x14ac:dyDescent="0.3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84" t="s">
        <v>159</v>
      </c>
      <c r="M4" s="85"/>
      <c r="N4" s="85"/>
    </row>
    <row r="5" spans="1:14" ht="21" customHeight="1" x14ac:dyDescent="0.3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84" t="s">
        <v>160</v>
      </c>
      <c r="M5" s="86"/>
      <c r="N5" s="86"/>
    </row>
    <row r="6" spans="1:14" ht="18" thickBot="1" x14ac:dyDescent="0.35">
      <c r="N6" s="24" t="s">
        <v>110</v>
      </c>
    </row>
    <row r="7" spans="1:14" ht="15" customHeight="1" x14ac:dyDescent="0.3">
      <c r="A7" s="54" t="s">
        <v>161</v>
      </c>
      <c r="B7" s="55"/>
      <c r="C7" s="58" t="s">
        <v>98</v>
      </c>
      <c r="D7" s="55"/>
      <c r="E7" s="58" t="s">
        <v>99</v>
      </c>
      <c r="F7" s="55"/>
      <c r="G7" s="58" t="s">
        <v>101</v>
      </c>
      <c r="H7" s="55"/>
      <c r="I7" s="58" t="s">
        <v>103</v>
      </c>
      <c r="J7" s="55"/>
      <c r="K7" s="58" t="s">
        <v>105</v>
      </c>
      <c r="L7" s="55"/>
      <c r="M7" s="58" t="s">
        <v>106</v>
      </c>
      <c r="N7" s="67"/>
    </row>
    <row r="8" spans="1:14" ht="15" customHeight="1" thickBot="1" x14ac:dyDescent="0.35">
      <c r="A8" s="56"/>
      <c r="B8" s="57"/>
      <c r="C8" s="59"/>
      <c r="D8" s="57"/>
      <c r="E8" s="59" t="s">
        <v>100</v>
      </c>
      <c r="F8" s="57"/>
      <c r="G8" s="59" t="s">
        <v>102</v>
      </c>
      <c r="H8" s="57"/>
      <c r="I8" s="59" t="s">
        <v>104</v>
      </c>
      <c r="J8" s="57"/>
      <c r="K8" s="59"/>
      <c r="L8" s="57"/>
      <c r="M8" s="59"/>
      <c r="N8" s="68"/>
    </row>
    <row r="9" spans="1:14" s="16" customFormat="1" ht="15" customHeight="1" x14ac:dyDescent="0.3">
      <c r="A9" s="60" t="s">
        <v>96</v>
      </c>
      <c r="B9" s="61"/>
      <c r="C9" s="62"/>
      <c r="D9" s="63"/>
      <c r="E9" s="62"/>
      <c r="F9" s="63"/>
      <c r="G9" s="62"/>
      <c r="H9" s="63"/>
      <c r="I9" s="62"/>
      <c r="J9" s="63"/>
      <c r="K9" s="62"/>
      <c r="L9" s="63"/>
      <c r="M9" s="62">
        <f>C9+E9+G9+I9+K9</f>
        <v>0</v>
      </c>
      <c r="N9" s="64"/>
    </row>
    <row r="10" spans="1:14" s="18" customFormat="1" ht="15" customHeight="1" thickBot="1" x14ac:dyDescent="0.35">
      <c r="A10" s="25"/>
      <c r="B10" s="26" t="s">
        <v>107</v>
      </c>
      <c r="C10" s="27"/>
      <c r="D10" s="28"/>
      <c r="E10" s="29"/>
      <c r="F10" s="28"/>
      <c r="G10" s="29"/>
      <c r="H10" s="28"/>
      <c r="I10" s="29"/>
      <c r="J10" s="28"/>
      <c r="K10" s="29"/>
      <c r="L10" s="28"/>
      <c r="M10" s="29"/>
      <c r="N10" s="30">
        <f>D10+F10+H10+J10+L10</f>
        <v>0</v>
      </c>
    </row>
    <row r="11" spans="1:14" ht="15" customHeight="1" x14ac:dyDescent="0.3">
      <c r="A11" s="70" t="s">
        <v>108</v>
      </c>
      <c r="B11" s="71"/>
      <c r="C11" s="65"/>
      <c r="D11" s="66"/>
      <c r="E11" s="65"/>
      <c r="F11" s="66"/>
      <c r="G11" s="65"/>
      <c r="H11" s="66"/>
      <c r="I11" s="65"/>
      <c r="J11" s="66"/>
      <c r="K11" s="65"/>
      <c r="L11" s="66"/>
      <c r="M11" s="62">
        <f>C11+E11+G11+I11+K11</f>
        <v>0</v>
      </c>
      <c r="N11" s="64"/>
    </row>
    <row r="12" spans="1:14" s="18" customFormat="1" ht="15" customHeight="1" thickBot="1" x14ac:dyDescent="0.35">
      <c r="A12" s="25"/>
      <c r="B12" s="26" t="s">
        <v>107</v>
      </c>
      <c r="C12" s="29"/>
      <c r="D12" s="28"/>
      <c r="E12" s="29"/>
      <c r="F12" s="28"/>
      <c r="G12" s="29"/>
      <c r="H12" s="28"/>
      <c r="I12" s="29"/>
      <c r="J12" s="28"/>
      <c r="K12" s="29"/>
      <c r="L12" s="28"/>
      <c r="M12" s="31"/>
      <c r="N12" s="30">
        <f>D12+F12+H12+J12+L12</f>
        <v>0</v>
      </c>
    </row>
    <row r="13" spans="1:14" s="18" customFormat="1" ht="15" customHeight="1" x14ac:dyDescent="0.3">
      <c r="A13" s="79"/>
      <c r="B13" s="80"/>
      <c r="C13" s="81"/>
      <c r="D13" s="82"/>
      <c r="E13" s="81"/>
      <c r="F13" s="82"/>
      <c r="G13" s="81"/>
      <c r="H13" s="82"/>
      <c r="I13" s="81"/>
      <c r="J13" s="82"/>
      <c r="K13" s="81"/>
      <c r="L13" s="82"/>
      <c r="M13" s="83"/>
      <c r="N13" s="82"/>
    </row>
    <row r="14" spans="1:14" ht="15" customHeight="1" thickBot="1" x14ac:dyDescent="0.35">
      <c r="N14" s="24" t="s">
        <v>110</v>
      </c>
    </row>
    <row r="15" spans="1:14" ht="15" customHeight="1" x14ac:dyDescent="0.3">
      <c r="A15" s="54" t="s">
        <v>111</v>
      </c>
      <c r="B15" s="55"/>
      <c r="C15" s="58" t="s">
        <v>98</v>
      </c>
      <c r="D15" s="55"/>
      <c r="E15" s="58" t="s">
        <v>99</v>
      </c>
      <c r="F15" s="55"/>
      <c r="G15" s="58" t="s">
        <v>101</v>
      </c>
      <c r="H15" s="55"/>
      <c r="I15" s="58" t="s">
        <v>103</v>
      </c>
      <c r="J15" s="55"/>
      <c r="K15" s="58" t="s">
        <v>105</v>
      </c>
      <c r="L15" s="55"/>
      <c r="M15" s="58" t="s">
        <v>106</v>
      </c>
      <c r="N15" s="67"/>
    </row>
    <row r="16" spans="1:14" ht="15" customHeight="1" thickBot="1" x14ac:dyDescent="0.35">
      <c r="A16" s="56"/>
      <c r="B16" s="57"/>
      <c r="C16" s="59"/>
      <c r="D16" s="57"/>
      <c r="E16" s="59" t="s">
        <v>100</v>
      </c>
      <c r="F16" s="57"/>
      <c r="G16" s="59" t="s">
        <v>102</v>
      </c>
      <c r="H16" s="57"/>
      <c r="I16" s="59" t="s">
        <v>104</v>
      </c>
      <c r="J16" s="57"/>
      <c r="K16" s="59"/>
      <c r="L16" s="57"/>
      <c r="M16" s="59"/>
      <c r="N16" s="68"/>
    </row>
    <row r="17" spans="1:14" s="16" customFormat="1" ht="15" customHeight="1" x14ac:dyDescent="0.3">
      <c r="A17" s="60" t="s">
        <v>96</v>
      </c>
      <c r="B17" s="61"/>
      <c r="C17" s="62"/>
      <c r="D17" s="63"/>
      <c r="E17" s="62"/>
      <c r="F17" s="63"/>
      <c r="G17" s="62"/>
      <c r="H17" s="63"/>
      <c r="I17" s="62"/>
      <c r="J17" s="63"/>
      <c r="K17" s="62"/>
      <c r="L17" s="63"/>
      <c r="M17" s="62">
        <f>C17+E17+G17+I17+K17</f>
        <v>0</v>
      </c>
      <c r="N17" s="64"/>
    </row>
    <row r="18" spans="1:14" s="18" customFormat="1" ht="15" customHeight="1" thickBot="1" x14ac:dyDescent="0.35">
      <c r="A18" s="25"/>
      <c r="B18" s="26" t="s">
        <v>107</v>
      </c>
      <c r="C18" s="27"/>
      <c r="D18" s="28"/>
      <c r="E18" s="29"/>
      <c r="F18" s="28"/>
      <c r="G18" s="29"/>
      <c r="H18" s="28"/>
      <c r="I18" s="29"/>
      <c r="J18" s="28"/>
      <c r="K18" s="29"/>
      <c r="L18" s="28"/>
      <c r="M18" s="29"/>
      <c r="N18" s="30">
        <f>D18+F18+H18+J18+L18</f>
        <v>0</v>
      </c>
    </row>
    <row r="19" spans="1:14" ht="15" customHeight="1" x14ac:dyDescent="0.3">
      <c r="A19" s="70" t="s">
        <v>108</v>
      </c>
      <c r="B19" s="71"/>
      <c r="C19" s="65"/>
      <c r="D19" s="66"/>
      <c r="E19" s="65"/>
      <c r="F19" s="66"/>
      <c r="G19" s="65"/>
      <c r="H19" s="66"/>
      <c r="I19" s="65"/>
      <c r="J19" s="66"/>
      <c r="K19" s="65"/>
      <c r="L19" s="66"/>
      <c r="M19" s="62">
        <f>C19+E19+G19+I19+K19</f>
        <v>0</v>
      </c>
      <c r="N19" s="64"/>
    </row>
    <row r="20" spans="1:14" s="18" customFormat="1" ht="15" customHeight="1" thickBot="1" x14ac:dyDescent="0.35">
      <c r="A20" s="25"/>
      <c r="B20" s="26" t="s">
        <v>107</v>
      </c>
      <c r="C20" s="29"/>
      <c r="D20" s="28"/>
      <c r="E20" s="29"/>
      <c r="F20" s="28"/>
      <c r="G20" s="29"/>
      <c r="H20" s="28"/>
      <c r="I20" s="29"/>
      <c r="J20" s="28"/>
      <c r="K20" s="29"/>
      <c r="L20" s="28"/>
      <c r="M20" s="31"/>
      <c r="N20" s="30">
        <f>D20+F20+H20+J20+L20</f>
        <v>0</v>
      </c>
    </row>
    <row r="21" spans="1:14" ht="15" customHeight="1" x14ac:dyDescent="0.3">
      <c r="A21" s="32"/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5"/>
      <c r="N21" s="34"/>
    </row>
    <row r="22" spans="1:14" ht="15" customHeight="1" thickBot="1" x14ac:dyDescent="0.35">
      <c r="A22" s="32"/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5"/>
      <c r="N22" s="24" t="s">
        <v>110</v>
      </c>
    </row>
    <row r="23" spans="1:14" ht="15" customHeight="1" x14ac:dyDescent="0.3">
      <c r="A23" s="54" t="s">
        <v>112</v>
      </c>
      <c r="B23" s="55"/>
      <c r="C23" s="58" t="s">
        <v>98</v>
      </c>
      <c r="D23" s="55"/>
      <c r="E23" s="58" t="s">
        <v>99</v>
      </c>
      <c r="F23" s="55"/>
      <c r="G23" s="58" t="s">
        <v>101</v>
      </c>
      <c r="H23" s="55"/>
      <c r="I23" s="58" t="s">
        <v>103</v>
      </c>
      <c r="J23" s="55"/>
      <c r="K23" s="58" t="s">
        <v>105</v>
      </c>
      <c r="L23" s="55"/>
      <c r="M23" s="58" t="s">
        <v>106</v>
      </c>
      <c r="N23" s="67"/>
    </row>
    <row r="24" spans="1:14" ht="15" customHeight="1" thickBot="1" x14ac:dyDescent="0.35">
      <c r="A24" s="56"/>
      <c r="B24" s="57"/>
      <c r="C24" s="59"/>
      <c r="D24" s="57"/>
      <c r="E24" s="59" t="s">
        <v>100</v>
      </c>
      <c r="F24" s="57"/>
      <c r="G24" s="59" t="s">
        <v>102</v>
      </c>
      <c r="H24" s="57"/>
      <c r="I24" s="59" t="s">
        <v>104</v>
      </c>
      <c r="J24" s="57"/>
      <c r="K24" s="59"/>
      <c r="L24" s="57"/>
      <c r="M24" s="59"/>
      <c r="N24" s="68"/>
    </row>
    <row r="25" spans="1:14" s="16" customFormat="1" ht="15" customHeight="1" x14ac:dyDescent="0.3">
      <c r="A25" s="60" t="s">
        <v>96</v>
      </c>
      <c r="B25" s="61"/>
      <c r="C25" s="62"/>
      <c r="D25" s="63"/>
      <c r="E25" s="62"/>
      <c r="F25" s="63"/>
      <c r="G25" s="62"/>
      <c r="H25" s="63"/>
      <c r="I25" s="62"/>
      <c r="J25" s="63"/>
      <c r="K25" s="62"/>
      <c r="L25" s="63"/>
      <c r="M25" s="62">
        <f>C25+E25+G25+I25+K25</f>
        <v>0</v>
      </c>
      <c r="N25" s="64"/>
    </row>
    <row r="26" spans="1:14" s="18" customFormat="1" ht="15" customHeight="1" thickBot="1" x14ac:dyDescent="0.35">
      <c r="A26" s="25"/>
      <c r="B26" s="26" t="s">
        <v>107</v>
      </c>
      <c r="C26" s="29"/>
      <c r="D26" s="28"/>
      <c r="E26" s="29"/>
      <c r="F26" s="28"/>
      <c r="G26" s="29"/>
      <c r="H26" s="28"/>
      <c r="I26" s="29"/>
      <c r="J26" s="28"/>
      <c r="K26" s="29"/>
      <c r="L26" s="28"/>
      <c r="M26" s="29"/>
      <c r="N26" s="30">
        <f>D26+F26+H26+J26+L26</f>
        <v>0</v>
      </c>
    </row>
    <row r="27" spans="1:14" ht="15" customHeight="1" x14ac:dyDescent="0.3">
      <c r="A27" s="70" t="s">
        <v>108</v>
      </c>
      <c r="B27" s="71"/>
      <c r="C27" s="65"/>
      <c r="D27" s="66"/>
      <c r="E27" s="65"/>
      <c r="F27" s="66"/>
      <c r="G27" s="65"/>
      <c r="H27" s="66"/>
      <c r="I27" s="65"/>
      <c r="J27" s="66"/>
      <c r="K27" s="65"/>
      <c r="L27" s="66"/>
      <c r="M27" s="62">
        <f>C27+E27+G27+I27+K27</f>
        <v>0</v>
      </c>
      <c r="N27" s="64"/>
    </row>
    <row r="28" spans="1:14" s="18" customFormat="1" ht="15" customHeight="1" thickBot="1" x14ac:dyDescent="0.35">
      <c r="A28" s="25"/>
      <c r="B28" s="26" t="s">
        <v>107</v>
      </c>
      <c r="C28" s="29"/>
      <c r="D28" s="28"/>
      <c r="E28" s="29"/>
      <c r="F28" s="28"/>
      <c r="G28" s="29"/>
      <c r="H28" s="28"/>
      <c r="I28" s="29"/>
      <c r="J28" s="28"/>
      <c r="K28" s="29"/>
      <c r="L28" s="28"/>
      <c r="M28" s="31"/>
      <c r="N28" s="30">
        <f>D28+F28+H28+J28+L28</f>
        <v>0</v>
      </c>
    </row>
    <row r="29" spans="1:14" ht="19.5" x14ac:dyDescent="0.3">
      <c r="A29" s="32"/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5"/>
      <c r="N29" s="34"/>
    </row>
    <row r="30" spans="1:14" x14ac:dyDescent="0.3">
      <c r="A30" s="36" t="s">
        <v>113</v>
      </c>
    </row>
    <row r="32" spans="1:14" x14ac:dyDescent="0.3">
      <c r="D32" s="37"/>
      <c r="E32" s="38"/>
      <c r="F32" s="37"/>
      <c r="G32" s="38"/>
      <c r="H32" s="37"/>
      <c r="I32" s="38"/>
      <c r="J32" s="37"/>
      <c r="K32" s="38"/>
      <c r="L32" s="37"/>
    </row>
  </sheetData>
  <mergeCells count="76">
    <mergeCell ref="M3:N3"/>
    <mergeCell ref="M4:N4"/>
    <mergeCell ref="M5:N5"/>
    <mergeCell ref="K9:L9"/>
    <mergeCell ref="M9:N9"/>
    <mergeCell ref="A11:B11"/>
    <mergeCell ref="C11:D11"/>
    <mergeCell ref="E11:F11"/>
    <mergeCell ref="G11:H11"/>
    <mergeCell ref="I11:J11"/>
    <mergeCell ref="K11:L11"/>
    <mergeCell ref="M11:N11"/>
    <mergeCell ref="A9:B9"/>
    <mergeCell ref="C9:D9"/>
    <mergeCell ref="E9:F9"/>
    <mergeCell ref="G9:H9"/>
    <mergeCell ref="I9:J9"/>
    <mergeCell ref="K7:L8"/>
    <mergeCell ref="M7:N8"/>
    <mergeCell ref="E8:F8"/>
    <mergeCell ref="G8:H8"/>
    <mergeCell ref="I8:J8"/>
    <mergeCell ref="A7:B8"/>
    <mergeCell ref="C7:D8"/>
    <mergeCell ref="E7:F7"/>
    <mergeCell ref="G7:H7"/>
    <mergeCell ref="I7:J7"/>
    <mergeCell ref="M25:N25"/>
    <mergeCell ref="A27:B27"/>
    <mergeCell ref="C27:D27"/>
    <mergeCell ref="E27:F27"/>
    <mergeCell ref="G27:H27"/>
    <mergeCell ref="I27:J27"/>
    <mergeCell ref="K27:L27"/>
    <mergeCell ref="M27:N27"/>
    <mergeCell ref="E25:F25"/>
    <mergeCell ref="E19:F19"/>
    <mergeCell ref="G19:H19"/>
    <mergeCell ref="K19:L19"/>
    <mergeCell ref="I24:J24"/>
    <mergeCell ref="A25:B25"/>
    <mergeCell ref="C25:D25"/>
    <mergeCell ref="G25:H25"/>
    <mergeCell ref="I25:J25"/>
    <mergeCell ref="K25:L25"/>
    <mergeCell ref="K15:L16"/>
    <mergeCell ref="M15:N16"/>
    <mergeCell ref="K17:L17"/>
    <mergeCell ref="A2:N2"/>
    <mergeCell ref="A23:B24"/>
    <mergeCell ref="C23:D24"/>
    <mergeCell ref="E23:F23"/>
    <mergeCell ref="G23:H23"/>
    <mergeCell ref="I23:J23"/>
    <mergeCell ref="K23:L24"/>
    <mergeCell ref="M23:N24"/>
    <mergeCell ref="E24:F24"/>
    <mergeCell ref="G24:H24"/>
    <mergeCell ref="M17:N17"/>
    <mergeCell ref="A19:B19"/>
    <mergeCell ref="C19:D19"/>
    <mergeCell ref="A15:B16"/>
    <mergeCell ref="C15:D16"/>
    <mergeCell ref="E15:F15"/>
    <mergeCell ref="E16:F16"/>
    <mergeCell ref="G15:H15"/>
    <mergeCell ref="G16:H16"/>
    <mergeCell ref="A17:B17"/>
    <mergeCell ref="C17:D17"/>
    <mergeCell ref="E17:F17"/>
    <mergeCell ref="G17:H17"/>
    <mergeCell ref="I17:J17"/>
    <mergeCell ref="M19:N19"/>
    <mergeCell ref="I19:J19"/>
    <mergeCell ref="I15:J15"/>
    <mergeCell ref="I16:J16"/>
  </mergeCells>
  <phoneticPr fontId="2" type="noConversion"/>
  <pageMargins left="0.7" right="0.7" top="0.75" bottom="0.75" header="0.3" footer="0.3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6"/>
  <sheetViews>
    <sheetView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46" sqref="C46"/>
    </sheetView>
  </sheetViews>
  <sheetFormatPr defaultRowHeight="16.5" x14ac:dyDescent="0.3"/>
  <cols>
    <col min="1" max="1" width="9" style="2"/>
    <col min="2" max="2" width="23.75" style="2" bestFit="1" customWidth="1"/>
    <col min="3" max="3" width="11.5" style="2" customWidth="1"/>
    <col min="4" max="4" width="16.625" style="2" bestFit="1" customWidth="1"/>
    <col min="5" max="5" width="13.5" style="2" customWidth="1"/>
    <col min="6" max="13" width="12.5" style="2" customWidth="1"/>
    <col min="14" max="14" width="17.625" style="2" bestFit="1" customWidth="1"/>
    <col min="15" max="15" width="14.25" style="2" bestFit="1" customWidth="1"/>
    <col min="16" max="16" width="18.375" style="2" bestFit="1" customWidth="1"/>
    <col min="17" max="17" width="15" style="2" customWidth="1"/>
    <col min="18" max="18" width="9" style="2"/>
    <col min="19" max="19" width="22" style="2" bestFit="1" customWidth="1"/>
    <col min="20" max="25" width="12" style="2" customWidth="1"/>
    <col min="26" max="26" width="9" style="2"/>
    <col min="27" max="27" width="4.125" style="2" customWidth="1"/>
    <col min="28" max="28" width="5.625" style="2" bestFit="1" customWidth="1"/>
    <col min="29" max="29" width="21.375" style="2" bestFit="1" customWidth="1"/>
    <col min="30" max="30" width="18.5" style="2" bestFit="1" customWidth="1"/>
    <col min="31" max="35" width="12.625" style="2" bestFit="1" customWidth="1"/>
    <col min="36" max="16384" width="9" style="2"/>
  </cols>
  <sheetData>
    <row r="1" spans="1:35" ht="33" x14ac:dyDescent="0.3">
      <c r="A1" s="3" t="s">
        <v>57</v>
      </c>
      <c r="B1" s="1" t="s">
        <v>58</v>
      </c>
      <c r="C1" s="5" t="s">
        <v>97</v>
      </c>
      <c r="D1" s="1" t="s">
        <v>59</v>
      </c>
      <c r="E1" s="17" t="s">
        <v>0</v>
      </c>
      <c r="F1" s="17" t="s">
        <v>1</v>
      </c>
      <c r="G1" s="17" t="s">
        <v>60</v>
      </c>
      <c r="H1" s="17" t="s">
        <v>61</v>
      </c>
      <c r="I1" s="17" t="s">
        <v>2</v>
      </c>
      <c r="J1" s="17" t="s">
        <v>3</v>
      </c>
      <c r="K1" s="17" t="s">
        <v>62</v>
      </c>
      <c r="L1" s="17" t="s">
        <v>63</v>
      </c>
      <c r="M1" s="17" t="s">
        <v>4</v>
      </c>
      <c r="N1" s="17" t="s">
        <v>64</v>
      </c>
      <c r="O1" s="17" t="s">
        <v>65</v>
      </c>
      <c r="P1" s="17" t="s">
        <v>5</v>
      </c>
      <c r="Q1" s="4"/>
      <c r="R1" s="5" t="s">
        <v>66</v>
      </c>
      <c r="S1" s="1" t="s">
        <v>67</v>
      </c>
      <c r="T1" s="6" t="str">
        <f>D1</f>
        <v>연 25% 미만</v>
      </c>
      <c r="U1" s="6" t="s">
        <v>6</v>
      </c>
      <c r="V1" s="6" t="s">
        <v>7</v>
      </c>
      <c r="W1" s="6" t="str">
        <f>N1</f>
        <v>34%이상
~35%미만</v>
      </c>
      <c r="X1" s="6" t="str">
        <f>O1</f>
        <v>연 35% 이상</v>
      </c>
      <c r="Y1" s="6" t="str">
        <f>P1</f>
        <v>합계</v>
      </c>
      <c r="AB1" s="5" t="s">
        <v>57</v>
      </c>
      <c r="AC1" s="1" t="s">
        <v>58</v>
      </c>
      <c r="AD1" s="6" t="s">
        <v>8</v>
      </c>
      <c r="AE1" s="6" t="s">
        <v>9</v>
      </c>
      <c r="AF1" s="6" t="s">
        <v>10</v>
      </c>
      <c r="AG1" s="6" t="s">
        <v>11</v>
      </c>
      <c r="AH1" s="6" t="s">
        <v>12</v>
      </c>
      <c r="AI1" s="6" t="s">
        <v>13</v>
      </c>
    </row>
    <row r="2" spans="1:35" x14ac:dyDescent="0.3">
      <c r="A2" s="72">
        <v>1</v>
      </c>
      <c r="B2" s="73" t="s">
        <v>68</v>
      </c>
      <c r="C2" s="23" t="s">
        <v>45</v>
      </c>
      <c r="D2" s="19">
        <v>17</v>
      </c>
      <c r="E2" s="20">
        <v>1605</v>
      </c>
      <c r="F2" s="20">
        <v>1781</v>
      </c>
      <c r="G2" s="20">
        <v>2337</v>
      </c>
      <c r="H2" s="20">
        <v>4238</v>
      </c>
      <c r="I2" s="20">
        <v>20821</v>
      </c>
      <c r="J2" s="20"/>
      <c r="K2" s="20"/>
      <c r="L2" s="20">
        <v>2</v>
      </c>
      <c r="M2" s="20">
        <v>231</v>
      </c>
      <c r="N2" s="20">
        <v>173158</v>
      </c>
      <c r="O2" s="20">
        <v>321104</v>
      </c>
      <c r="P2" s="20">
        <f>SUM(D2:O2)</f>
        <v>525294</v>
      </c>
      <c r="Q2" s="4" t="s">
        <v>14</v>
      </c>
      <c r="R2" s="74">
        <v>1</v>
      </c>
      <c r="S2" s="75" t="s">
        <v>69</v>
      </c>
      <c r="T2" s="7">
        <f>D2</f>
        <v>17</v>
      </c>
      <c r="U2" s="7">
        <f>SUM(E2:I2)</f>
        <v>30782</v>
      </c>
      <c r="V2" s="7">
        <f>SUM(J2:M2)</f>
        <v>233</v>
      </c>
      <c r="W2" s="7">
        <f>N2</f>
        <v>173158</v>
      </c>
      <c r="X2" s="7">
        <f>O2</f>
        <v>321104</v>
      </c>
      <c r="Y2" s="7">
        <f>SUM(T2:X2)</f>
        <v>525294</v>
      </c>
      <c r="Z2" s="8">
        <f t="shared" ref="Z2:Z33" si="0">P2-Y2</f>
        <v>0</v>
      </c>
      <c r="AB2" s="74">
        <v>1</v>
      </c>
      <c r="AC2" s="75" t="s">
        <v>70</v>
      </c>
      <c r="AD2" s="9">
        <f>T2/$Y2*100</f>
        <v>3.2362829196602282E-3</v>
      </c>
      <c r="AE2" s="9">
        <f t="shared" ref="AE2:AH17" si="1">U2/$Y2*100</f>
        <v>5.8599565195871266</v>
      </c>
      <c r="AF2" s="9">
        <f t="shared" si="1"/>
        <v>4.4356112957696071E-2</v>
      </c>
      <c r="AG2" s="9">
        <f t="shared" si="1"/>
        <v>32.964016341325049</v>
      </c>
      <c r="AH2" s="9">
        <f t="shared" si="1"/>
        <v>61.12843474321047</v>
      </c>
      <c r="AI2" s="10">
        <f>SUM(AD2:AH2)</f>
        <v>100</v>
      </c>
    </row>
    <row r="3" spans="1:35" x14ac:dyDescent="0.3">
      <c r="A3" s="72"/>
      <c r="B3" s="73"/>
      <c r="C3" s="23" t="s">
        <v>46</v>
      </c>
      <c r="D3" s="20">
        <v>153</v>
      </c>
      <c r="E3" s="20">
        <v>6324</v>
      </c>
      <c r="F3" s="20">
        <v>7395</v>
      </c>
      <c r="G3" s="20">
        <v>10653</v>
      </c>
      <c r="H3" s="20">
        <v>18568</v>
      </c>
      <c r="I3" s="20">
        <v>128023</v>
      </c>
      <c r="J3" s="20"/>
      <c r="K3" s="20"/>
      <c r="L3" s="20">
        <v>11</v>
      </c>
      <c r="M3" s="20">
        <v>1597</v>
      </c>
      <c r="N3" s="20">
        <v>617269</v>
      </c>
      <c r="O3" s="20">
        <v>1253327</v>
      </c>
      <c r="P3" s="20">
        <f t="shared" ref="P3:P66" si="2">SUM(D3:O3)</f>
        <v>2043320</v>
      </c>
      <c r="Q3" s="4" t="s">
        <v>15</v>
      </c>
      <c r="R3" s="74"/>
      <c r="S3" s="75"/>
      <c r="T3" s="7">
        <f t="shared" ref="T3:T66" si="3">D3</f>
        <v>153</v>
      </c>
      <c r="U3" s="7">
        <f t="shared" ref="U3:U66" si="4">SUM(E3:I3)</f>
        <v>170963</v>
      </c>
      <c r="V3" s="7">
        <f t="shared" ref="V3:V66" si="5">SUM(J3:M3)</f>
        <v>1608</v>
      </c>
      <c r="W3" s="7">
        <f t="shared" ref="W3:X66" si="6">N3</f>
        <v>617269</v>
      </c>
      <c r="X3" s="7">
        <f t="shared" si="6"/>
        <v>1253327</v>
      </c>
      <c r="Y3" s="7">
        <f t="shared" ref="Y3:Y66" si="7">SUM(T3:X3)</f>
        <v>2043320</v>
      </c>
      <c r="Z3" s="8">
        <f t="shared" si="0"/>
        <v>0</v>
      </c>
      <c r="AB3" s="74"/>
      <c r="AC3" s="75"/>
      <c r="AD3" s="9">
        <f t="shared" ref="AD3:AH21" si="8">T3/$Y3*100</f>
        <v>7.4878139498463286E-3</v>
      </c>
      <c r="AE3" s="9">
        <f t="shared" si="1"/>
        <v>8.3669224595266538</v>
      </c>
      <c r="AF3" s="9">
        <f t="shared" si="1"/>
        <v>7.8695456414071219E-2</v>
      </c>
      <c r="AG3" s="9">
        <f t="shared" si="1"/>
        <v>30.209120451030675</v>
      </c>
      <c r="AH3" s="9">
        <f t="shared" si="1"/>
        <v>61.337773819078755</v>
      </c>
      <c r="AI3" s="10">
        <f t="shared" ref="AI3:AI21" si="9">SUM(AD3:AH3)</f>
        <v>100</v>
      </c>
    </row>
    <row r="4" spans="1:35" x14ac:dyDescent="0.3">
      <c r="A4" s="72">
        <v>2</v>
      </c>
      <c r="B4" s="73" t="s">
        <v>71</v>
      </c>
      <c r="C4" s="23" t="s">
        <v>45</v>
      </c>
      <c r="D4" s="20"/>
      <c r="E4" s="19"/>
      <c r="F4" s="19"/>
      <c r="G4" s="19"/>
      <c r="H4" s="19"/>
      <c r="I4" s="19"/>
      <c r="J4" s="19"/>
      <c r="K4" s="19"/>
      <c r="L4" s="19"/>
      <c r="M4" s="19">
        <v>1766</v>
      </c>
      <c r="N4" s="19">
        <v>236436</v>
      </c>
      <c r="O4" s="19">
        <v>146248</v>
      </c>
      <c r="P4" s="20">
        <f t="shared" si="2"/>
        <v>384450</v>
      </c>
      <c r="Q4" s="4"/>
      <c r="R4" s="74">
        <v>2</v>
      </c>
      <c r="S4" s="75" t="s">
        <v>16</v>
      </c>
      <c r="T4" s="7">
        <f t="shared" si="3"/>
        <v>0</v>
      </c>
      <c r="U4" s="7">
        <f t="shared" si="4"/>
        <v>0</v>
      </c>
      <c r="V4" s="7">
        <f t="shared" si="5"/>
        <v>1766</v>
      </c>
      <c r="W4" s="7">
        <f t="shared" si="6"/>
        <v>236436</v>
      </c>
      <c r="X4" s="7">
        <f t="shared" si="6"/>
        <v>146248</v>
      </c>
      <c r="Y4" s="7">
        <f t="shared" si="7"/>
        <v>384450</v>
      </c>
      <c r="Z4" s="8">
        <f t="shared" si="0"/>
        <v>0</v>
      </c>
      <c r="AB4" s="74">
        <v>2</v>
      </c>
      <c r="AC4" s="75" t="s">
        <v>72</v>
      </c>
      <c r="AD4" s="9">
        <f t="shared" si="8"/>
        <v>0</v>
      </c>
      <c r="AE4" s="9">
        <f t="shared" si="1"/>
        <v>0</v>
      </c>
      <c r="AF4" s="9">
        <f t="shared" si="1"/>
        <v>0.45935752373520616</v>
      </c>
      <c r="AG4" s="9">
        <f t="shared" si="1"/>
        <v>61.499804916113931</v>
      </c>
      <c r="AH4" s="9">
        <f t="shared" si="1"/>
        <v>38.040837560150862</v>
      </c>
      <c r="AI4" s="10">
        <f t="shared" si="9"/>
        <v>100</v>
      </c>
    </row>
    <row r="5" spans="1:35" x14ac:dyDescent="0.3">
      <c r="A5" s="72"/>
      <c r="B5" s="73"/>
      <c r="C5" s="23" t="s">
        <v>46</v>
      </c>
      <c r="D5" s="20"/>
      <c r="E5" s="19"/>
      <c r="F5" s="19"/>
      <c r="G5" s="19"/>
      <c r="H5" s="19"/>
      <c r="I5" s="19"/>
      <c r="J5" s="19"/>
      <c r="K5" s="19"/>
      <c r="L5" s="19"/>
      <c r="M5" s="20">
        <v>5673</v>
      </c>
      <c r="N5" s="20">
        <v>1021132</v>
      </c>
      <c r="O5" s="20">
        <v>531268</v>
      </c>
      <c r="P5" s="20">
        <f t="shared" si="2"/>
        <v>1558073</v>
      </c>
      <c r="Q5" s="4"/>
      <c r="R5" s="74"/>
      <c r="S5" s="75"/>
      <c r="T5" s="7">
        <f t="shared" si="3"/>
        <v>0</v>
      </c>
      <c r="U5" s="7">
        <f t="shared" si="4"/>
        <v>0</v>
      </c>
      <c r="V5" s="7">
        <f t="shared" si="5"/>
        <v>5673</v>
      </c>
      <c r="W5" s="7">
        <f t="shared" si="6"/>
        <v>1021132</v>
      </c>
      <c r="X5" s="7">
        <f t="shared" si="6"/>
        <v>531268</v>
      </c>
      <c r="Y5" s="7">
        <f t="shared" si="7"/>
        <v>1558073</v>
      </c>
      <c r="Z5" s="8">
        <f t="shared" si="0"/>
        <v>0</v>
      </c>
      <c r="AB5" s="74"/>
      <c r="AC5" s="75"/>
      <c r="AD5" s="9">
        <f t="shared" si="8"/>
        <v>0</v>
      </c>
      <c r="AE5" s="9">
        <f t="shared" si="1"/>
        <v>0</v>
      </c>
      <c r="AF5" s="9">
        <f t="shared" si="1"/>
        <v>0.36410360746896969</v>
      </c>
      <c r="AG5" s="9">
        <f t="shared" si="1"/>
        <v>65.538135889653432</v>
      </c>
      <c r="AH5" s="9">
        <f t="shared" si="1"/>
        <v>34.097760502877591</v>
      </c>
      <c r="AI5" s="10">
        <f t="shared" si="9"/>
        <v>100</v>
      </c>
    </row>
    <row r="6" spans="1:35" x14ac:dyDescent="0.3">
      <c r="A6" s="72">
        <v>3</v>
      </c>
      <c r="B6" s="73" t="s">
        <v>17</v>
      </c>
      <c r="C6" s="23" t="s">
        <v>45</v>
      </c>
      <c r="D6" s="20">
        <v>934</v>
      </c>
      <c r="E6" s="20">
        <v>0</v>
      </c>
      <c r="F6" s="20">
        <v>0</v>
      </c>
      <c r="G6" s="20">
        <v>0</v>
      </c>
      <c r="H6" s="20">
        <v>1</v>
      </c>
      <c r="I6" s="20">
        <v>120</v>
      </c>
      <c r="J6" s="20">
        <v>3</v>
      </c>
      <c r="K6" s="20">
        <v>1</v>
      </c>
      <c r="L6" s="20">
        <v>24</v>
      </c>
      <c r="M6" s="20">
        <v>56</v>
      </c>
      <c r="N6" s="20">
        <v>70871</v>
      </c>
      <c r="O6" s="20">
        <v>70661</v>
      </c>
      <c r="P6" s="20">
        <f t="shared" si="2"/>
        <v>142671</v>
      </c>
      <c r="Q6" s="4"/>
      <c r="R6" s="74">
        <v>3</v>
      </c>
      <c r="S6" s="75" t="s">
        <v>73</v>
      </c>
      <c r="T6" s="7">
        <f t="shared" si="3"/>
        <v>934</v>
      </c>
      <c r="U6" s="7">
        <f t="shared" si="4"/>
        <v>121</v>
      </c>
      <c r="V6" s="7">
        <f t="shared" si="5"/>
        <v>84</v>
      </c>
      <c r="W6" s="7">
        <f t="shared" si="6"/>
        <v>70871</v>
      </c>
      <c r="X6" s="7">
        <f t="shared" si="6"/>
        <v>70661</v>
      </c>
      <c r="Y6" s="7">
        <f t="shared" si="7"/>
        <v>142671</v>
      </c>
      <c r="Z6" s="8">
        <f t="shared" si="0"/>
        <v>0</v>
      </c>
      <c r="AB6" s="74">
        <v>3</v>
      </c>
      <c r="AC6" s="75" t="s">
        <v>17</v>
      </c>
      <c r="AD6" s="9">
        <f t="shared" si="8"/>
        <v>0.65465301287577715</v>
      </c>
      <c r="AE6" s="9">
        <f t="shared" si="1"/>
        <v>8.4810508092043935E-2</v>
      </c>
      <c r="AF6" s="9">
        <f t="shared" si="1"/>
        <v>5.8876716361418925E-2</v>
      </c>
      <c r="AG6" s="9">
        <f t="shared" si="1"/>
        <v>49.674425776787153</v>
      </c>
      <c r="AH6" s="9">
        <f t="shared" si="1"/>
        <v>49.527233985883605</v>
      </c>
      <c r="AI6" s="10">
        <f t="shared" si="9"/>
        <v>100</v>
      </c>
    </row>
    <row r="7" spans="1:35" x14ac:dyDescent="0.3">
      <c r="A7" s="72"/>
      <c r="B7" s="73"/>
      <c r="C7" s="23" t="s">
        <v>46</v>
      </c>
      <c r="D7" s="20">
        <v>1275</v>
      </c>
      <c r="E7" s="20">
        <v>0</v>
      </c>
      <c r="F7" s="20">
        <v>0</v>
      </c>
      <c r="G7" s="20">
        <v>0</v>
      </c>
      <c r="H7" s="20">
        <v>3</v>
      </c>
      <c r="I7" s="20">
        <v>76</v>
      </c>
      <c r="J7" s="20">
        <v>3</v>
      </c>
      <c r="K7" s="20">
        <v>3</v>
      </c>
      <c r="L7" s="20">
        <v>133</v>
      </c>
      <c r="M7" s="20">
        <v>327</v>
      </c>
      <c r="N7" s="20">
        <v>212646</v>
      </c>
      <c r="O7" s="20">
        <v>218335</v>
      </c>
      <c r="P7" s="20">
        <f t="shared" si="2"/>
        <v>432801</v>
      </c>
      <c r="Q7" s="4"/>
      <c r="R7" s="74"/>
      <c r="S7" s="75"/>
      <c r="T7" s="7">
        <f t="shared" si="3"/>
        <v>1275</v>
      </c>
      <c r="U7" s="7">
        <f t="shared" si="4"/>
        <v>79</v>
      </c>
      <c r="V7" s="7">
        <f t="shared" si="5"/>
        <v>466</v>
      </c>
      <c r="W7" s="7">
        <f t="shared" si="6"/>
        <v>212646</v>
      </c>
      <c r="X7" s="7">
        <f t="shared" si="6"/>
        <v>218335</v>
      </c>
      <c r="Y7" s="7">
        <f t="shared" si="7"/>
        <v>432801</v>
      </c>
      <c r="Z7" s="8">
        <f t="shared" si="0"/>
        <v>0</v>
      </c>
      <c r="AB7" s="74"/>
      <c r="AC7" s="75"/>
      <c r="AD7" s="9">
        <f t="shared" si="8"/>
        <v>0.29459266498922138</v>
      </c>
      <c r="AE7" s="9">
        <f t="shared" si="1"/>
        <v>1.8253192575802737E-2</v>
      </c>
      <c r="AF7" s="9">
        <f t="shared" si="1"/>
        <v>0.10767073089017816</v>
      </c>
      <c r="AG7" s="9">
        <f t="shared" si="1"/>
        <v>49.132511246508209</v>
      </c>
      <c r="AH7" s="9">
        <f t="shared" si="1"/>
        <v>50.446972165036584</v>
      </c>
      <c r="AI7" s="10">
        <f t="shared" si="9"/>
        <v>100</v>
      </c>
    </row>
    <row r="8" spans="1:35" x14ac:dyDescent="0.3">
      <c r="A8" s="72">
        <v>4</v>
      </c>
      <c r="B8" s="73" t="s">
        <v>74</v>
      </c>
      <c r="C8" s="23" t="s">
        <v>45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>
        <v>92525</v>
      </c>
      <c r="O8" s="20">
        <v>57300</v>
      </c>
      <c r="P8" s="20">
        <f t="shared" si="2"/>
        <v>149825</v>
      </c>
      <c r="Q8" s="4"/>
      <c r="R8" s="74">
        <v>4</v>
      </c>
      <c r="S8" s="75" t="s">
        <v>18</v>
      </c>
      <c r="T8" s="7">
        <f t="shared" si="3"/>
        <v>0</v>
      </c>
      <c r="U8" s="7">
        <f t="shared" si="4"/>
        <v>0</v>
      </c>
      <c r="V8" s="7">
        <f t="shared" si="5"/>
        <v>0</v>
      </c>
      <c r="W8" s="7">
        <f t="shared" si="6"/>
        <v>92525</v>
      </c>
      <c r="X8" s="7">
        <f t="shared" si="6"/>
        <v>57300</v>
      </c>
      <c r="Y8" s="7">
        <f t="shared" si="7"/>
        <v>149825</v>
      </c>
      <c r="Z8" s="8">
        <f t="shared" si="0"/>
        <v>0</v>
      </c>
      <c r="AB8" s="74">
        <v>4</v>
      </c>
      <c r="AC8" s="75" t="s">
        <v>75</v>
      </c>
      <c r="AD8" s="9">
        <f t="shared" si="8"/>
        <v>0</v>
      </c>
      <c r="AE8" s="9">
        <f t="shared" si="1"/>
        <v>0</v>
      </c>
      <c r="AF8" s="9">
        <f t="shared" si="1"/>
        <v>0</v>
      </c>
      <c r="AG8" s="9">
        <f t="shared" si="1"/>
        <v>61.755381278157849</v>
      </c>
      <c r="AH8" s="9">
        <f t="shared" si="1"/>
        <v>38.244618721842151</v>
      </c>
      <c r="AI8" s="10">
        <f t="shared" si="9"/>
        <v>100</v>
      </c>
    </row>
    <row r="9" spans="1:35" x14ac:dyDescent="0.3">
      <c r="A9" s="72"/>
      <c r="B9" s="73"/>
      <c r="C9" s="23" t="s">
        <v>46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>
        <v>266777</v>
      </c>
      <c r="O9" s="20">
        <v>169461</v>
      </c>
      <c r="P9" s="20">
        <f t="shared" si="2"/>
        <v>436238</v>
      </c>
      <c r="Q9" s="4"/>
      <c r="R9" s="74"/>
      <c r="S9" s="75"/>
      <c r="T9" s="7">
        <f t="shared" si="3"/>
        <v>0</v>
      </c>
      <c r="U9" s="7">
        <f t="shared" si="4"/>
        <v>0</v>
      </c>
      <c r="V9" s="7">
        <f t="shared" si="5"/>
        <v>0</v>
      </c>
      <c r="W9" s="7">
        <f t="shared" si="6"/>
        <v>266777</v>
      </c>
      <c r="X9" s="7">
        <f t="shared" si="6"/>
        <v>169461</v>
      </c>
      <c r="Y9" s="7">
        <f t="shared" si="7"/>
        <v>436238</v>
      </c>
      <c r="Z9" s="8">
        <f t="shared" si="0"/>
        <v>0</v>
      </c>
      <c r="AB9" s="74"/>
      <c r="AC9" s="75"/>
      <c r="AD9" s="9">
        <f t="shared" si="8"/>
        <v>0</v>
      </c>
      <c r="AE9" s="9">
        <f t="shared" si="1"/>
        <v>0</v>
      </c>
      <c r="AF9" s="9">
        <f t="shared" si="1"/>
        <v>0</v>
      </c>
      <c r="AG9" s="9">
        <f t="shared" si="1"/>
        <v>61.154003090056342</v>
      </c>
      <c r="AH9" s="9">
        <f t="shared" si="1"/>
        <v>38.845996909943651</v>
      </c>
      <c r="AI9" s="10">
        <f t="shared" si="9"/>
        <v>100</v>
      </c>
    </row>
    <row r="10" spans="1:35" x14ac:dyDescent="0.3">
      <c r="A10" s="72">
        <v>5</v>
      </c>
      <c r="B10" s="73" t="s">
        <v>19</v>
      </c>
      <c r="C10" s="23" t="s">
        <v>45</v>
      </c>
      <c r="D10" s="20">
        <v>12</v>
      </c>
      <c r="E10" s="20">
        <v>2</v>
      </c>
      <c r="F10" s="20">
        <v>3</v>
      </c>
      <c r="G10" s="20">
        <v>8</v>
      </c>
      <c r="H10" s="20">
        <v>2</v>
      </c>
      <c r="I10" s="20">
        <v>3752</v>
      </c>
      <c r="J10" s="20">
        <v>59</v>
      </c>
      <c r="K10" s="20">
        <v>4</v>
      </c>
      <c r="L10" s="20">
        <v>88</v>
      </c>
      <c r="M10" s="20">
        <v>144</v>
      </c>
      <c r="N10" s="20">
        <v>52136</v>
      </c>
      <c r="O10" s="20">
        <v>59819</v>
      </c>
      <c r="P10" s="20">
        <f t="shared" si="2"/>
        <v>116029</v>
      </c>
      <c r="Q10" s="4"/>
      <c r="R10" s="74">
        <v>5</v>
      </c>
      <c r="S10" s="75" t="s">
        <v>76</v>
      </c>
      <c r="T10" s="7">
        <f t="shared" si="3"/>
        <v>12</v>
      </c>
      <c r="U10" s="7">
        <f t="shared" si="4"/>
        <v>3767</v>
      </c>
      <c r="V10" s="7">
        <f t="shared" si="5"/>
        <v>295</v>
      </c>
      <c r="W10" s="7">
        <f t="shared" si="6"/>
        <v>52136</v>
      </c>
      <c r="X10" s="7">
        <f t="shared" si="6"/>
        <v>59819</v>
      </c>
      <c r="Y10" s="7">
        <f t="shared" si="7"/>
        <v>116029</v>
      </c>
      <c r="Z10" s="8">
        <f t="shared" si="0"/>
        <v>0</v>
      </c>
      <c r="AB10" s="74">
        <v>5</v>
      </c>
      <c r="AC10" s="75" t="s">
        <v>19</v>
      </c>
      <c r="AD10" s="9">
        <f t="shared" si="8"/>
        <v>1.0342242025700473E-2</v>
      </c>
      <c r="AE10" s="9">
        <f t="shared" si="1"/>
        <v>3.2466021425678058</v>
      </c>
      <c r="AF10" s="9">
        <f t="shared" si="1"/>
        <v>0.25424678313180327</v>
      </c>
      <c r="AG10" s="9">
        <f t="shared" si="1"/>
        <v>44.933594187659978</v>
      </c>
      <c r="AH10" s="9">
        <f t="shared" si="1"/>
        <v>51.555214644614708</v>
      </c>
      <c r="AI10" s="10">
        <f t="shared" si="9"/>
        <v>100</v>
      </c>
    </row>
    <row r="11" spans="1:35" x14ac:dyDescent="0.3">
      <c r="A11" s="72"/>
      <c r="B11" s="73"/>
      <c r="C11" s="23" t="s">
        <v>46</v>
      </c>
      <c r="D11" s="20">
        <v>95</v>
      </c>
      <c r="E11" s="20">
        <v>26</v>
      </c>
      <c r="F11" s="20">
        <v>65</v>
      </c>
      <c r="G11" s="20">
        <v>68</v>
      </c>
      <c r="H11" s="20">
        <v>17</v>
      </c>
      <c r="I11" s="20">
        <v>12599</v>
      </c>
      <c r="J11" s="20">
        <v>219</v>
      </c>
      <c r="K11" s="20">
        <v>14</v>
      </c>
      <c r="L11" s="20">
        <v>571</v>
      </c>
      <c r="M11" s="20">
        <v>669</v>
      </c>
      <c r="N11" s="20">
        <v>208920</v>
      </c>
      <c r="O11" s="20">
        <v>170695</v>
      </c>
      <c r="P11" s="20">
        <f t="shared" si="2"/>
        <v>393958</v>
      </c>
      <c r="Q11" s="4"/>
      <c r="R11" s="74"/>
      <c r="S11" s="75"/>
      <c r="T11" s="7">
        <f t="shared" si="3"/>
        <v>95</v>
      </c>
      <c r="U11" s="7">
        <f t="shared" si="4"/>
        <v>12775</v>
      </c>
      <c r="V11" s="7">
        <f t="shared" si="5"/>
        <v>1473</v>
      </c>
      <c r="W11" s="7">
        <f t="shared" si="6"/>
        <v>208920</v>
      </c>
      <c r="X11" s="7">
        <f t="shared" si="6"/>
        <v>170695</v>
      </c>
      <c r="Y11" s="7">
        <f t="shared" si="7"/>
        <v>393958</v>
      </c>
      <c r="Z11" s="8">
        <f t="shared" si="0"/>
        <v>0</v>
      </c>
      <c r="AB11" s="74"/>
      <c r="AC11" s="75"/>
      <c r="AD11" s="9">
        <f t="shared" si="8"/>
        <v>2.4114245681011684E-2</v>
      </c>
      <c r="AE11" s="9">
        <f t="shared" si="1"/>
        <v>3.2427314586834131</v>
      </c>
      <c r="AF11" s="9">
        <f t="shared" si="1"/>
        <v>0.37389772513821268</v>
      </c>
      <c r="AG11" s="9">
        <f t="shared" si="1"/>
        <v>53.031033765020638</v>
      </c>
      <c r="AH11" s="9">
        <f t="shared" si="1"/>
        <v>43.328222805476727</v>
      </c>
      <c r="AI11" s="10">
        <f t="shared" si="9"/>
        <v>100</v>
      </c>
    </row>
    <row r="12" spans="1:35" x14ac:dyDescent="0.3">
      <c r="A12" s="72">
        <v>6</v>
      </c>
      <c r="B12" s="73" t="s">
        <v>77</v>
      </c>
      <c r="C12" s="23" t="s">
        <v>45</v>
      </c>
      <c r="D12" s="20">
        <v>7423</v>
      </c>
      <c r="E12" s="20">
        <v>18</v>
      </c>
      <c r="F12" s="20">
        <v>2</v>
      </c>
      <c r="G12" s="20">
        <v>0</v>
      </c>
      <c r="H12" s="20">
        <v>1</v>
      </c>
      <c r="I12" s="20">
        <v>4</v>
      </c>
      <c r="J12" s="20">
        <v>6</v>
      </c>
      <c r="K12" s="20">
        <v>4</v>
      </c>
      <c r="L12" s="20">
        <v>5</v>
      </c>
      <c r="M12" s="20">
        <v>26</v>
      </c>
      <c r="N12" s="20">
        <v>59162</v>
      </c>
      <c r="O12" s="20">
        <v>25128</v>
      </c>
      <c r="P12" s="20">
        <f t="shared" si="2"/>
        <v>91779</v>
      </c>
      <c r="Q12" s="4"/>
      <c r="R12" s="74">
        <v>6</v>
      </c>
      <c r="S12" s="75" t="s">
        <v>20</v>
      </c>
      <c r="T12" s="7">
        <f t="shared" si="3"/>
        <v>7423</v>
      </c>
      <c r="U12" s="7">
        <f t="shared" si="4"/>
        <v>25</v>
      </c>
      <c r="V12" s="7">
        <f t="shared" si="5"/>
        <v>41</v>
      </c>
      <c r="W12" s="7">
        <f t="shared" si="6"/>
        <v>59162</v>
      </c>
      <c r="X12" s="7">
        <f t="shared" si="6"/>
        <v>25128</v>
      </c>
      <c r="Y12" s="7">
        <f t="shared" si="7"/>
        <v>91779</v>
      </c>
      <c r="Z12" s="8">
        <f t="shared" si="0"/>
        <v>0</v>
      </c>
      <c r="AB12" s="74">
        <v>6</v>
      </c>
      <c r="AC12" s="75" t="s">
        <v>78</v>
      </c>
      <c r="AD12" s="9">
        <f t="shared" si="8"/>
        <v>8.0879068196428374</v>
      </c>
      <c r="AE12" s="9">
        <f t="shared" si="1"/>
        <v>2.7239346691508948E-2</v>
      </c>
      <c r="AF12" s="9">
        <f t="shared" si="1"/>
        <v>4.467252857407468E-2</v>
      </c>
      <c r="AG12" s="9">
        <f t="shared" si="1"/>
        <v>64.461369158522103</v>
      </c>
      <c r="AH12" s="9">
        <f t="shared" si="1"/>
        <v>27.378812146569476</v>
      </c>
      <c r="AI12" s="10">
        <f t="shared" si="9"/>
        <v>100</v>
      </c>
    </row>
    <row r="13" spans="1:35" x14ac:dyDescent="0.3">
      <c r="A13" s="72"/>
      <c r="B13" s="73"/>
      <c r="C13" s="23" t="s">
        <v>46</v>
      </c>
      <c r="D13" s="20">
        <v>18332.599999999999</v>
      </c>
      <c r="E13" s="20">
        <v>47</v>
      </c>
      <c r="F13" s="20">
        <v>1.1000000000000001</v>
      </c>
      <c r="G13" s="20">
        <v>0</v>
      </c>
      <c r="H13" s="20">
        <v>1.8</v>
      </c>
      <c r="I13" s="20">
        <v>19.100000000000001</v>
      </c>
      <c r="J13" s="20">
        <v>40.4</v>
      </c>
      <c r="K13" s="20">
        <v>5.0999999999999996</v>
      </c>
      <c r="L13" s="20">
        <v>77.8</v>
      </c>
      <c r="M13" s="20">
        <v>380.1</v>
      </c>
      <c r="N13" s="20">
        <v>224658.1</v>
      </c>
      <c r="O13" s="20">
        <v>80442</v>
      </c>
      <c r="P13" s="20">
        <f t="shared" si="2"/>
        <v>324005.09999999998</v>
      </c>
      <c r="Q13" s="4"/>
      <c r="R13" s="74"/>
      <c r="S13" s="75"/>
      <c r="T13" s="7">
        <f t="shared" si="3"/>
        <v>18332.599999999999</v>
      </c>
      <c r="U13" s="7">
        <f t="shared" si="4"/>
        <v>69</v>
      </c>
      <c r="V13" s="7">
        <f t="shared" si="5"/>
        <v>503.40000000000003</v>
      </c>
      <c r="W13" s="7">
        <f t="shared" si="6"/>
        <v>224658.1</v>
      </c>
      <c r="X13" s="7">
        <f t="shared" si="6"/>
        <v>80442</v>
      </c>
      <c r="Y13" s="7">
        <f t="shared" si="7"/>
        <v>324005.09999999998</v>
      </c>
      <c r="Z13" s="8">
        <f t="shared" si="0"/>
        <v>0</v>
      </c>
      <c r="AB13" s="74"/>
      <c r="AC13" s="75"/>
      <c r="AD13" s="9">
        <f t="shared" si="8"/>
        <v>5.6581208135304042</v>
      </c>
      <c r="AE13" s="9">
        <f t="shared" si="1"/>
        <v>2.129596108209408E-2</v>
      </c>
      <c r="AF13" s="9">
        <f t="shared" si="1"/>
        <v>0.15536792476414726</v>
      </c>
      <c r="AG13" s="9">
        <f t="shared" si="1"/>
        <v>69.337828324307253</v>
      </c>
      <c r="AH13" s="9">
        <f t="shared" si="1"/>
        <v>24.827386976316117</v>
      </c>
      <c r="AI13" s="10">
        <f t="shared" si="9"/>
        <v>100.00000000000001</v>
      </c>
    </row>
    <row r="14" spans="1:35" x14ac:dyDescent="0.3">
      <c r="A14" s="72">
        <v>7</v>
      </c>
      <c r="B14" s="73" t="s">
        <v>21</v>
      </c>
      <c r="C14" s="23" t="s">
        <v>45</v>
      </c>
      <c r="D14" s="20">
        <v>16</v>
      </c>
      <c r="E14" s="20"/>
      <c r="F14" s="20"/>
      <c r="G14" s="20"/>
      <c r="H14" s="20"/>
      <c r="I14" s="20"/>
      <c r="J14" s="20"/>
      <c r="K14" s="20"/>
      <c r="L14" s="20"/>
      <c r="M14" s="20"/>
      <c r="N14" s="20">
        <v>33364</v>
      </c>
      <c r="O14" s="20">
        <v>39251</v>
      </c>
      <c r="P14" s="20">
        <f t="shared" si="2"/>
        <v>72631</v>
      </c>
      <c r="Q14" s="4"/>
      <c r="R14" s="74">
        <v>7</v>
      </c>
      <c r="S14" s="75" t="s">
        <v>79</v>
      </c>
      <c r="T14" s="7">
        <f t="shared" si="3"/>
        <v>16</v>
      </c>
      <c r="U14" s="7">
        <f t="shared" si="4"/>
        <v>0</v>
      </c>
      <c r="V14" s="7">
        <f t="shared" si="5"/>
        <v>0</v>
      </c>
      <c r="W14" s="7">
        <f t="shared" si="6"/>
        <v>33364</v>
      </c>
      <c r="X14" s="7">
        <f t="shared" si="6"/>
        <v>39251</v>
      </c>
      <c r="Y14" s="7">
        <f t="shared" si="7"/>
        <v>72631</v>
      </c>
      <c r="Z14" s="8">
        <f t="shared" si="0"/>
        <v>0</v>
      </c>
      <c r="AB14" s="74">
        <v>7</v>
      </c>
      <c r="AC14" s="75" t="s">
        <v>21</v>
      </c>
      <c r="AD14" s="9">
        <f t="shared" si="8"/>
        <v>2.2029161102008782E-2</v>
      </c>
      <c r="AE14" s="9">
        <f t="shared" si="1"/>
        <v>0</v>
      </c>
      <c r="AF14" s="9">
        <f t="shared" si="1"/>
        <v>0</v>
      </c>
      <c r="AG14" s="9">
        <f t="shared" si="1"/>
        <v>45.936308187963817</v>
      </c>
      <c r="AH14" s="9">
        <f t="shared" si="1"/>
        <v>54.041662650934171</v>
      </c>
      <c r="AI14" s="10">
        <f t="shared" si="9"/>
        <v>100</v>
      </c>
    </row>
    <row r="15" spans="1:35" x14ac:dyDescent="0.3">
      <c r="A15" s="72"/>
      <c r="B15" s="73"/>
      <c r="C15" s="23" t="s">
        <v>46</v>
      </c>
      <c r="D15" s="19">
        <v>16549</v>
      </c>
      <c r="E15" s="19"/>
      <c r="F15" s="19"/>
      <c r="G15" s="19"/>
      <c r="H15" s="19"/>
      <c r="I15" s="19"/>
      <c r="J15" s="19"/>
      <c r="K15" s="19"/>
      <c r="L15" s="19"/>
      <c r="M15" s="19"/>
      <c r="N15" s="19">
        <v>108433</v>
      </c>
      <c r="O15" s="19">
        <v>119545</v>
      </c>
      <c r="P15" s="20">
        <f t="shared" si="2"/>
        <v>244527</v>
      </c>
      <c r="Q15" s="4"/>
      <c r="R15" s="74"/>
      <c r="S15" s="75"/>
      <c r="T15" s="7">
        <f t="shared" si="3"/>
        <v>16549</v>
      </c>
      <c r="U15" s="7">
        <f t="shared" si="4"/>
        <v>0</v>
      </c>
      <c r="V15" s="7">
        <f t="shared" si="5"/>
        <v>0</v>
      </c>
      <c r="W15" s="7">
        <f t="shared" si="6"/>
        <v>108433</v>
      </c>
      <c r="X15" s="7">
        <f t="shared" si="6"/>
        <v>119545</v>
      </c>
      <c r="Y15" s="7">
        <f t="shared" si="7"/>
        <v>244527</v>
      </c>
      <c r="Z15" s="8">
        <f t="shared" si="0"/>
        <v>0</v>
      </c>
      <c r="AB15" s="74"/>
      <c r="AC15" s="75"/>
      <c r="AD15" s="9">
        <f t="shared" si="8"/>
        <v>6.7677597974865762</v>
      </c>
      <c r="AE15" s="9">
        <f t="shared" si="1"/>
        <v>0</v>
      </c>
      <c r="AF15" s="9">
        <f t="shared" si="1"/>
        <v>0</v>
      </c>
      <c r="AG15" s="9">
        <f t="shared" si="1"/>
        <v>44.343978374576224</v>
      </c>
      <c r="AH15" s="9">
        <f t="shared" si="1"/>
        <v>48.8882618279372</v>
      </c>
      <c r="AI15" s="10">
        <f t="shared" si="9"/>
        <v>100</v>
      </c>
    </row>
    <row r="16" spans="1:35" x14ac:dyDescent="0.3">
      <c r="A16" s="72">
        <v>8</v>
      </c>
      <c r="B16" s="73" t="s">
        <v>80</v>
      </c>
      <c r="C16" s="23" t="s">
        <v>45</v>
      </c>
      <c r="D16" s="20">
        <v>168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5</v>
      </c>
      <c r="M16" s="20">
        <v>6</v>
      </c>
      <c r="N16" s="20">
        <v>21187</v>
      </c>
      <c r="O16" s="20">
        <v>35806</v>
      </c>
      <c r="P16" s="20">
        <f t="shared" si="2"/>
        <v>57172</v>
      </c>
      <c r="Q16" s="4"/>
      <c r="R16" s="74">
        <v>8</v>
      </c>
      <c r="S16" s="75" t="s">
        <v>22</v>
      </c>
      <c r="T16" s="7">
        <f t="shared" si="3"/>
        <v>168</v>
      </c>
      <c r="U16" s="7">
        <f t="shared" si="4"/>
        <v>0</v>
      </c>
      <c r="V16" s="7">
        <f t="shared" si="5"/>
        <v>11</v>
      </c>
      <c r="W16" s="7">
        <f t="shared" si="6"/>
        <v>21187</v>
      </c>
      <c r="X16" s="7">
        <f t="shared" si="6"/>
        <v>35806</v>
      </c>
      <c r="Y16" s="7">
        <f t="shared" si="7"/>
        <v>57172</v>
      </c>
      <c r="Z16" s="8">
        <f t="shared" si="0"/>
        <v>0</v>
      </c>
      <c r="AB16" s="74">
        <v>8</v>
      </c>
      <c r="AC16" s="75" t="s">
        <v>81</v>
      </c>
      <c r="AD16" s="9">
        <f t="shared" si="8"/>
        <v>0.29385013643042052</v>
      </c>
      <c r="AE16" s="9">
        <f t="shared" si="1"/>
        <v>0</v>
      </c>
      <c r="AF16" s="9">
        <f t="shared" si="1"/>
        <v>1.9240187504372768E-2</v>
      </c>
      <c r="AG16" s="9">
        <f t="shared" si="1"/>
        <v>37.0583502413769</v>
      </c>
      <c r="AH16" s="9">
        <f t="shared" si="1"/>
        <v>62.628559434688313</v>
      </c>
      <c r="AI16" s="10">
        <f t="shared" si="9"/>
        <v>100</v>
      </c>
    </row>
    <row r="17" spans="1:35" x14ac:dyDescent="0.3">
      <c r="A17" s="72"/>
      <c r="B17" s="73"/>
      <c r="C17" s="23" t="s">
        <v>46</v>
      </c>
      <c r="D17" s="20">
        <v>375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47</v>
      </c>
      <c r="M17" s="20">
        <v>62</v>
      </c>
      <c r="N17" s="20">
        <v>91308</v>
      </c>
      <c r="O17" s="20">
        <v>134256</v>
      </c>
      <c r="P17" s="20">
        <f t="shared" si="2"/>
        <v>226048</v>
      </c>
      <c r="Q17" s="4"/>
      <c r="R17" s="74"/>
      <c r="S17" s="75"/>
      <c r="T17" s="7">
        <f t="shared" si="3"/>
        <v>375</v>
      </c>
      <c r="U17" s="7">
        <f t="shared" si="4"/>
        <v>0</v>
      </c>
      <c r="V17" s="7">
        <f t="shared" si="5"/>
        <v>109</v>
      </c>
      <c r="W17" s="7">
        <f t="shared" si="6"/>
        <v>91308</v>
      </c>
      <c r="X17" s="7">
        <f t="shared" si="6"/>
        <v>134256</v>
      </c>
      <c r="Y17" s="7">
        <f t="shared" si="7"/>
        <v>226048</v>
      </c>
      <c r="Z17" s="8">
        <f t="shared" si="0"/>
        <v>0</v>
      </c>
      <c r="AB17" s="74"/>
      <c r="AC17" s="75"/>
      <c r="AD17" s="9">
        <f t="shared" si="8"/>
        <v>0.16589396942242354</v>
      </c>
      <c r="AE17" s="9">
        <f t="shared" si="1"/>
        <v>0</v>
      </c>
      <c r="AF17" s="9">
        <f t="shared" si="1"/>
        <v>4.8219847112117784E-2</v>
      </c>
      <c r="AG17" s="9">
        <f t="shared" si="1"/>
        <v>40.393190826727064</v>
      </c>
      <c r="AH17" s="9">
        <f t="shared" si="1"/>
        <v>59.392695356738386</v>
      </c>
      <c r="AI17" s="10">
        <f t="shared" si="9"/>
        <v>100</v>
      </c>
    </row>
    <row r="18" spans="1:35" x14ac:dyDescent="0.3">
      <c r="A18" s="72">
        <v>9</v>
      </c>
      <c r="B18" s="73" t="s">
        <v>23</v>
      </c>
      <c r="C18" s="23" t="s">
        <v>45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>
        <v>34075</v>
      </c>
      <c r="O18" s="19">
        <v>34684</v>
      </c>
      <c r="P18" s="20">
        <f t="shared" si="2"/>
        <v>68759</v>
      </c>
      <c r="Q18" s="4"/>
      <c r="R18" s="74">
        <v>9</v>
      </c>
      <c r="S18" s="75" t="s">
        <v>82</v>
      </c>
      <c r="T18" s="7">
        <f t="shared" si="3"/>
        <v>0</v>
      </c>
      <c r="U18" s="7">
        <f t="shared" si="4"/>
        <v>0</v>
      </c>
      <c r="V18" s="7">
        <f t="shared" si="5"/>
        <v>0</v>
      </c>
      <c r="W18" s="7">
        <f t="shared" si="6"/>
        <v>34075</v>
      </c>
      <c r="X18" s="7">
        <f t="shared" si="6"/>
        <v>34684</v>
      </c>
      <c r="Y18" s="7">
        <f t="shared" si="7"/>
        <v>68759</v>
      </c>
      <c r="Z18" s="8">
        <f t="shared" si="0"/>
        <v>0</v>
      </c>
      <c r="AB18" s="74">
        <v>9</v>
      </c>
      <c r="AC18" s="75" t="s">
        <v>23</v>
      </c>
      <c r="AD18" s="9">
        <f t="shared" si="8"/>
        <v>0</v>
      </c>
      <c r="AE18" s="9">
        <f t="shared" si="8"/>
        <v>0</v>
      </c>
      <c r="AF18" s="9">
        <f t="shared" si="8"/>
        <v>0</v>
      </c>
      <c r="AG18" s="9">
        <f t="shared" si="8"/>
        <v>49.557148882328136</v>
      </c>
      <c r="AH18" s="9">
        <f t="shared" si="8"/>
        <v>50.442851117671871</v>
      </c>
      <c r="AI18" s="10">
        <f t="shared" si="9"/>
        <v>100</v>
      </c>
    </row>
    <row r="19" spans="1:35" x14ac:dyDescent="0.3">
      <c r="A19" s="72"/>
      <c r="B19" s="73"/>
      <c r="C19" s="23" t="s">
        <v>46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>
        <v>133994</v>
      </c>
      <c r="O19" s="19">
        <v>87936</v>
      </c>
      <c r="P19" s="20">
        <f t="shared" si="2"/>
        <v>221930</v>
      </c>
      <c r="Q19" s="4"/>
      <c r="R19" s="74"/>
      <c r="S19" s="75"/>
      <c r="T19" s="7">
        <f t="shared" si="3"/>
        <v>0</v>
      </c>
      <c r="U19" s="7">
        <f t="shared" si="4"/>
        <v>0</v>
      </c>
      <c r="V19" s="7">
        <f t="shared" si="5"/>
        <v>0</v>
      </c>
      <c r="W19" s="7">
        <f t="shared" si="6"/>
        <v>133994</v>
      </c>
      <c r="X19" s="7">
        <f t="shared" si="6"/>
        <v>87936</v>
      </c>
      <c r="Y19" s="7">
        <f t="shared" si="7"/>
        <v>221930</v>
      </c>
      <c r="Z19" s="8">
        <f t="shared" si="0"/>
        <v>0</v>
      </c>
      <c r="AB19" s="74"/>
      <c r="AC19" s="75"/>
      <c r="AD19" s="9">
        <f t="shared" si="8"/>
        <v>0</v>
      </c>
      <c r="AE19" s="9">
        <f t="shared" si="8"/>
        <v>0</v>
      </c>
      <c r="AF19" s="9">
        <f t="shared" si="8"/>
        <v>0</v>
      </c>
      <c r="AG19" s="9">
        <f t="shared" si="8"/>
        <v>60.376695354391018</v>
      </c>
      <c r="AH19" s="9">
        <f t="shared" si="8"/>
        <v>39.623304645608975</v>
      </c>
      <c r="AI19" s="10">
        <f t="shared" si="9"/>
        <v>100</v>
      </c>
    </row>
    <row r="20" spans="1:35" x14ac:dyDescent="0.3">
      <c r="A20" s="72">
        <v>10</v>
      </c>
      <c r="B20" s="73" t="s">
        <v>83</v>
      </c>
      <c r="C20" s="23" t="s">
        <v>45</v>
      </c>
      <c r="D20" s="20">
        <v>1</v>
      </c>
      <c r="E20" s="20"/>
      <c r="F20" s="20"/>
      <c r="G20" s="20"/>
      <c r="H20" s="20"/>
      <c r="I20" s="20"/>
      <c r="J20" s="20"/>
      <c r="K20" s="20"/>
      <c r="L20" s="20"/>
      <c r="M20" s="20"/>
      <c r="N20" s="20">
        <v>16157</v>
      </c>
      <c r="O20" s="20">
        <v>43191</v>
      </c>
      <c r="P20" s="20">
        <f t="shared" si="2"/>
        <v>59349</v>
      </c>
      <c r="Q20" s="4"/>
      <c r="R20" s="74">
        <v>10</v>
      </c>
      <c r="S20" s="75" t="s">
        <v>24</v>
      </c>
      <c r="T20" s="7">
        <f t="shared" si="3"/>
        <v>1</v>
      </c>
      <c r="U20" s="7">
        <f t="shared" si="4"/>
        <v>0</v>
      </c>
      <c r="V20" s="7">
        <f t="shared" si="5"/>
        <v>0</v>
      </c>
      <c r="W20" s="7">
        <f t="shared" si="6"/>
        <v>16157</v>
      </c>
      <c r="X20" s="7">
        <f t="shared" si="6"/>
        <v>43191</v>
      </c>
      <c r="Y20" s="7">
        <f t="shared" si="7"/>
        <v>59349</v>
      </c>
      <c r="Z20" s="8">
        <f t="shared" si="0"/>
        <v>0</v>
      </c>
      <c r="AB20" s="74">
        <v>10</v>
      </c>
      <c r="AC20" s="75" t="s">
        <v>84</v>
      </c>
      <c r="AD20" s="9">
        <f t="shared" si="8"/>
        <v>1.6849483563328785E-3</v>
      </c>
      <c r="AE20" s="9">
        <f t="shared" si="8"/>
        <v>0</v>
      </c>
      <c r="AF20" s="9">
        <f t="shared" si="8"/>
        <v>0</v>
      </c>
      <c r="AG20" s="9">
        <f t="shared" si="8"/>
        <v>27.223710593270319</v>
      </c>
      <c r="AH20" s="9">
        <f t="shared" si="8"/>
        <v>72.774604458373346</v>
      </c>
      <c r="AI20" s="10">
        <f t="shared" si="9"/>
        <v>100</v>
      </c>
    </row>
    <row r="21" spans="1:35" x14ac:dyDescent="0.3">
      <c r="A21" s="72"/>
      <c r="B21" s="73"/>
      <c r="C21" s="23" t="s">
        <v>46</v>
      </c>
      <c r="D21" s="20">
        <v>15</v>
      </c>
      <c r="E21" s="20"/>
      <c r="F21" s="20"/>
      <c r="G21" s="20"/>
      <c r="H21" s="20"/>
      <c r="I21" s="20"/>
      <c r="J21" s="20"/>
      <c r="K21" s="20"/>
      <c r="L21" s="20"/>
      <c r="M21" s="20"/>
      <c r="N21" s="20">
        <v>47868</v>
      </c>
      <c r="O21" s="20">
        <v>123201</v>
      </c>
      <c r="P21" s="20">
        <f t="shared" si="2"/>
        <v>171084</v>
      </c>
      <c r="Q21" s="4"/>
      <c r="R21" s="74"/>
      <c r="S21" s="75"/>
      <c r="T21" s="7">
        <f t="shared" si="3"/>
        <v>15</v>
      </c>
      <c r="U21" s="7">
        <f t="shared" si="4"/>
        <v>0</v>
      </c>
      <c r="V21" s="7">
        <f t="shared" si="5"/>
        <v>0</v>
      </c>
      <c r="W21" s="7">
        <f t="shared" si="6"/>
        <v>47868</v>
      </c>
      <c r="X21" s="7">
        <f t="shared" si="6"/>
        <v>123201</v>
      </c>
      <c r="Y21" s="7">
        <f t="shared" si="7"/>
        <v>171084</v>
      </c>
      <c r="Z21" s="8">
        <f t="shared" si="0"/>
        <v>0</v>
      </c>
      <c r="AB21" s="74"/>
      <c r="AC21" s="75"/>
      <c r="AD21" s="9">
        <f t="shared" si="8"/>
        <v>8.7676229220733683E-3</v>
      </c>
      <c r="AE21" s="9">
        <f t="shared" si="8"/>
        <v>0</v>
      </c>
      <c r="AF21" s="9">
        <f t="shared" si="8"/>
        <v>0</v>
      </c>
      <c r="AG21" s="9">
        <f t="shared" si="8"/>
        <v>27.979238268920533</v>
      </c>
      <c r="AH21" s="9">
        <f t="shared" si="8"/>
        <v>72.011994108157396</v>
      </c>
      <c r="AI21" s="10">
        <f t="shared" si="9"/>
        <v>100</v>
      </c>
    </row>
    <row r="22" spans="1:35" x14ac:dyDescent="0.3">
      <c r="A22" s="72">
        <v>11</v>
      </c>
      <c r="B22" s="73" t="s">
        <v>25</v>
      </c>
      <c r="C22" s="23" t="s">
        <v>45</v>
      </c>
      <c r="D22" s="19">
        <v>1479</v>
      </c>
      <c r="E22" s="19">
        <v>0</v>
      </c>
      <c r="F22" s="19">
        <v>0</v>
      </c>
      <c r="G22" s="19">
        <v>0</v>
      </c>
      <c r="H22" s="19">
        <v>1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16137</v>
      </c>
      <c r="O22" s="19">
        <v>26400</v>
      </c>
      <c r="P22" s="20">
        <f t="shared" si="2"/>
        <v>44017</v>
      </c>
      <c r="Q22" s="4"/>
      <c r="R22" s="76">
        <v>11</v>
      </c>
      <c r="S22" s="73" t="s">
        <v>85</v>
      </c>
      <c r="T22" s="11">
        <f t="shared" si="3"/>
        <v>1479</v>
      </c>
      <c r="U22" s="11">
        <f t="shared" si="4"/>
        <v>1</v>
      </c>
      <c r="V22" s="11">
        <f t="shared" si="5"/>
        <v>0</v>
      </c>
      <c r="W22" s="11">
        <f t="shared" si="6"/>
        <v>16137</v>
      </c>
      <c r="X22" s="11">
        <f t="shared" si="6"/>
        <v>26400</v>
      </c>
      <c r="Y22" s="11">
        <f t="shared" si="7"/>
        <v>44017</v>
      </c>
      <c r="Z22" s="8">
        <f t="shared" si="0"/>
        <v>0</v>
      </c>
    </row>
    <row r="23" spans="1:35" x14ac:dyDescent="0.3">
      <c r="A23" s="72"/>
      <c r="B23" s="73"/>
      <c r="C23" s="23" t="s">
        <v>46</v>
      </c>
      <c r="D23" s="19">
        <v>3788</v>
      </c>
      <c r="E23" s="19">
        <v>0</v>
      </c>
      <c r="F23" s="19">
        <v>0</v>
      </c>
      <c r="G23" s="19">
        <v>0</v>
      </c>
      <c r="H23" s="19">
        <v>9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49810</v>
      </c>
      <c r="O23" s="19">
        <v>85455</v>
      </c>
      <c r="P23" s="20">
        <f t="shared" si="2"/>
        <v>139062</v>
      </c>
      <c r="Q23" s="4"/>
      <c r="R23" s="76"/>
      <c r="S23" s="73"/>
      <c r="T23" s="11">
        <f t="shared" si="3"/>
        <v>3788</v>
      </c>
      <c r="U23" s="11">
        <f t="shared" si="4"/>
        <v>9</v>
      </c>
      <c r="V23" s="11">
        <f t="shared" si="5"/>
        <v>0</v>
      </c>
      <c r="W23" s="11">
        <f t="shared" si="6"/>
        <v>49810</v>
      </c>
      <c r="X23" s="11">
        <f t="shared" si="6"/>
        <v>85455</v>
      </c>
      <c r="Y23" s="11">
        <f t="shared" si="7"/>
        <v>139062</v>
      </c>
      <c r="Z23" s="8">
        <f t="shared" si="0"/>
        <v>0</v>
      </c>
    </row>
    <row r="24" spans="1:35" x14ac:dyDescent="0.3">
      <c r="A24" s="72">
        <v>12</v>
      </c>
      <c r="B24" s="73" t="s">
        <v>26</v>
      </c>
      <c r="C24" s="23" t="s">
        <v>45</v>
      </c>
      <c r="D24" s="20">
        <v>5</v>
      </c>
      <c r="E24" s="20"/>
      <c r="F24" s="20"/>
      <c r="G24" s="20"/>
      <c r="H24" s="20"/>
      <c r="I24" s="20">
        <v>54</v>
      </c>
      <c r="J24" s="20"/>
      <c r="K24" s="20"/>
      <c r="L24" s="20">
        <v>49</v>
      </c>
      <c r="M24" s="20">
        <v>1769</v>
      </c>
      <c r="N24" s="20">
        <v>11590</v>
      </c>
      <c r="O24" s="20">
        <v>46638</v>
      </c>
      <c r="P24" s="20">
        <f t="shared" si="2"/>
        <v>60105</v>
      </c>
      <c r="Q24" s="4"/>
      <c r="R24" s="76">
        <v>12</v>
      </c>
      <c r="S24" s="73" t="s">
        <v>86</v>
      </c>
      <c r="T24" s="11">
        <f t="shared" si="3"/>
        <v>5</v>
      </c>
      <c r="U24" s="11">
        <f t="shared" si="4"/>
        <v>54</v>
      </c>
      <c r="V24" s="11">
        <f t="shared" si="5"/>
        <v>1818</v>
      </c>
      <c r="W24" s="11">
        <f t="shared" si="6"/>
        <v>11590</v>
      </c>
      <c r="X24" s="11">
        <f t="shared" si="6"/>
        <v>46638</v>
      </c>
      <c r="Y24" s="11">
        <f t="shared" si="7"/>
        <v>60105</v>
      </c>
      <c r="Z24" s="8">
        <f t="shared" si="0"/>
        <v>0</v>
      </c>
    </row>
    <row r="25" spans="1:35" x14ac:dyDescent="0.3">
      <c r="A25" s="72"/>
      <c r="B25" s="73"/>
      <c r="C25" s="23" t="s">
        <v>46</v>
      </c>
      <c r="D25" s="20">
        <v>23</v>
      </c>
      <c r="E25" s="20"/>
      <c r="F25" s="20"/>
      <c r="G25" s="20"/>
      <c r="H25" s="20"/>
      <c r="I25" s="20">
        <v>195</v>
      </c>
      <c r="J25" s="20"/>
      <c r="K25" s="20"/>
      <c r="L25" s="20">
        <v>205</v>
      </c>
      <c r="M25" s="20">
        <v>5314</v>
      </c>
      <c r="N25" s="20">
        <v>32197</v>
      </c>
      <c r="O25" s="20">
        <v>97840</v>
      </c>
      <c r="P25" s="20">
        <f t="shared" si="2"/>
        <v>135774</v>
      </c>
      <c r="Q25" s="4"/>
      <c r="R25" s="76"/>
      <c r="S25" s="73"/>
      <c r="T25" s="11">
        <f t="shared" si="3"/>
        <v>23</v>
      </c>
      <c r="U25" s="11">
        <f t="shared" si="4"/>
        <v>195</v>
      </c>
      <c r="V25" s="11">
        <f t="shared" si="5"/>
        <v>5519</v>
      </c>
      <c r="W25" s="11">
        <f t="shared" si="6"/>
        <v>32197</v>
      </c>
      <c r="X25" s="11">
        <f t="shared" si="6"/>
        <v>97840</v>
      </c>
      <c r="Y25" s="11">
        <f t="shared" si="7"/>
        <v>135774</v>
      </c>
      <c r="Z25" s="8">
        <f t="shared" si="0"/>
        <v>0</v>
      </c>
    </row>
    <row r="26" spans="1:35" x14ac:dyDescent="0.3">
      <c r="A26" s="72">
        <v>13</v>
      </c>
      <c r="B26" s="73" t="s">
        <v>87</v>
      </c>
      <c r="C26" s="23" t="s">
        <v>45</v>
      </c>
      <c r="D26" s="19">
        <v>3344</v>
      </c>
      <c r="E26" s="19"/>
      <c r="F26" s="19"/>
      <c r="G26" s="19"/>
      <c r="H26" s="19"/>
      <c r="I26" s="19"/>
      <c r="J26" s="19"/>
      <c r="K26" s="19"/>
      <c r="L26" s="19"/>
      <c r="M26" s="19"/>
      <c r="N26" s="19">
        <v>13203</v>
      </c>
      <c r="O26" s="19">
        <v>11501</v>
      </c>
      <c r="P26" s="20">
        <f t="shared" si="2"/>
        <v>28048</v>
      </c>
      <c r="Q26" s="4"/>
      <c r="R26" s="76">
        <v>13</v>
      </c>
      <c r="S26" s="73" t="s">
        <v>27</v>
      </c>
      <c r="T26" s="11">
        <f t="shared" si="3"/>
        <v>3344</v>
      </c>
      <c r="U26" s="11">
        <f t="shared" si="4"/>
        <v>0</v>
      </c>
      <c r="V26" s="11">
        <f t="shared" si="5"/>
        <v>0</v>
      </c>
      <c r="W26" s="11">
        <f t="shared" si="6"/>
        <v>13203</v>
      </c>
      <c r="X26" s="11">
        <f t="shared" si="6"/>
        <v>11501</v>
      </c>
      <c r="Y26" s="11">
        <f t="shared" si="7"/>
        <v>28048</v>
      </c>
      <c r="Z26" s="8">
        <f t="shared" si="0"/>
        <v>0</v>
      </c>
    </row>
    <row r="27" spans="1:35" x14ac:dyDescent="0.3">
      <c r="A27" s="72"/>
      <c r="B27" s="73"/>
      <c r="C27" s="23" t="s">
        <v>46</v>
      </c>
      <c r="D27" s="19">
        <v>3490</v>
      </c>
      <c r="E27" s="19"/>
      <c r="F27" s="19"/>
      <c r="G27" s="19"/>
      <c r="H27" s="19"/>
      <c r="I27" s="19"/>
      <c r="J27" s="19"/>
      <c r="K27" s="19"/>
      <c r="L27" s="19"/>
      <c r="M27" s="19"/>
      <c r="N27" s="19">
        <v>65982</v>
      </c>
      <c r="O27" s="19">
        <v>41573</v>
      </c>
      <c r="P27" s="20">
        <f t="shared" si="2"/>
        <v>111045</v>
      </c>
      <c r="Q27" s="4"/>
      <c r="R27" s="76"/>
      <c r="S27" s="73"/>
      <c r="T27" s="11">
        <f t="shared" si="3"/>
        <v>3490</v>
      </c>
      <c r="U27" s="11">
        <f t="shared" si="4"/>
        <v>0</v>
      </c>
      <c r="V27" s="11">
        <f t="shared" si="5"/>
        <v>0</v>
      </c>
      <c r="W27" s="11">
        <f t="shared" si="6"/>
        <v>65982</v>
      </c>
      <c r="X27" s="11">
        <f t="shared" si="6"/>
        <v>41573</v>
      </c>
      <c r="Y27" s="11">
        <f t="shared" si="7"/>
        <v>111045</v>
      </c>
      <c r="Z27" s="8">
        <f t="shared" si="0"/>
        <v>0</v>
      </c>
    </row>
    <row r="28" spans="1:35" x14ac:dyDescent="0.3">
      <c r="A28" s="72">
        <v>14</v>
      </c>
      <c r="B28" s="73" t="s">
        <v>88</v>
      </c>
      <c r="C28" s="23" t="s">
        <v>45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4"/>
      <c r="R28" s="76">
        <v>14</v>
      </c>
      <c r="S28" s="73" t="s">
        <v>28</v>
      </c>
      <c r="T28" s="11">
        <f t="shared" si="3"/>
        <v>0</v>
      </c>
      <c r="U28" s="11">
        <f t="shared" si="4"/>
        <v>0</v>
      </c>
      <c r="V28" s="11">
        <f t="shared" si="5"/>
        <v>0</v>
      </c>
      <c r="W28" s="11">
        <f t="shared" si="6"/>
        <v>0</v>
      </c>
      <c r="X28" s="11">
        <f t="shared" si="6"/>
        <v>0</v>
      </c>
      <c r="Y28" s="11">
        <f t="shared" si="7"/>
        <v>0</v>
      </c>
      <c r="Z28" s="8">
        <f t="shared" si="0"/>
        <v>0</v>
      </c>
    </row>
    <row r="29" spans="1:35" x14ac:dyDescent="0.3">
      <c r="A29" s="72"/>
      <c r="B29" s="73"/>
      <c r="C29" s="23" t="s">
        <v>46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4"/>
      <c r="R29" s="76"/>
      <c r="S29" s="73"/>
      <c r="T29" s="11">
        <f t="shared" si="3"/>
        <v>0</v>
      </c>
      <c r="U29" s="11">
        <f t="shared" si="4"/>
        <v>0</v>
      </c>
      <c r="V29" s="11">
        <f t="shared" si="5"/>
        <v>0</v>
      </c>
      <c r="W29" s="11">
        <f t="shared" si="6"/>
        <v>0</v>
      </c>
      <c r="X29" s="11">
        <f t="shared" si="6"/>
        <v>0</v>
      </c>
      <c r="Y29" s="11">
        <f t="shared" si="7"/>
        <v>0</v>
      </c>
      <c r="Z29" s="8">
        <f t="shared" si="0"/>
        <v>0</v>
      </c>
    </row>
    <row r="30" spans="1:35" x14ac:dyDescent="0.3">
      <c r="A30" s="72">
        <v>15</v>
      </c>
      <c r="B30" s="73" t="s">
        <v>89</v>
      </c>
      <c r="C30" s="23" t="s">
        <v>45</v>
      </c>
      <c r="D30" s="20">
        <v>165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>
        <f t="shared" si="2"/>
        <v>165</v>
      </c>
      <c r="Q30" s="4"/>
      <c r="R30" s="76">
        <v>15</v>
      </c>
      <c r="S30" s="73" t="s">
        <v>90</v>
      </c>
      <c r="T30" s="11">
        <f t="shared" si="3"/>
        <v>165</v>
      </c>
      <c r="U30" s="11">
        <f t="shared" si="4"/>
        <v>0</v>
      </c>
      <c r="V30" s="11">
        <f t="shared" si="5"/>
        <v>0</v>
      </c>
      <c r="W30" s="11">
        <f t="shared" si="6"/>
        <v>0</v>
      </c>
      <c r="X30" s="11">
        <f t="shared" si="6"/>
        <v>0</v>
      </c>
      <c r="Y30" s="11">
        <f t="shared" si="7"/>
        <v>165</v>
      </c>
      <c r="Z30" s="8">
        <f t="shared" si="0"/>
        <v>0</v>
      </c>
    </row>
    <row r="31" spans="1:35" x14ac:dyDescent="0.3">
      <c r="A31" s="72"/>
      <c r="B31" s="73"/>
      <c r="C31" s="23" t="s">
        <v>46</v>
      </c>
      <c r="D31" s="20">
        <v>39639</v>
      </c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>
        <f t="shared" si="2"/>
        <v>39639</v>
      </c>
      <c r="Q31" s="4"/>
      <c r="R31" s="76"/>
      <c r="S31" s="73"/>
      <c r="T31" s="11">
        <f t="shared" si="3"/>
        <v>39639</v>
      </c>
      <c r="U31" s="11">
        <f t="shared" si="4"/>
        <v>0</v>
      </c>
      <c r="V31" s="11">
        <f t="shared" si="5"/>
        <v>0</v>
      </c>
      <c r="W31" s="11">
        <f t="shared" si="6"/>
        <v>0</v>
      </c>
      <c r="X31" s="11">
        <f t="shared" si="6"/>
        <v>0</v>
      </c>
      <c r="Y31" s="11">
        <f t="shared" si="7"/>
        <v>39639</v>
      </c>
      <c r="Z31" s="8">
        <f t="shared" si="0"/>
        <v>0</v>
      </c>
    </row>
    <row r="32" spans="1:35" x14ac:dyDescent="0.3">
      <c r="A32" s="72">
        <v>16</v>
      </c>
      <c r="B32" s="73" t="s">
        <v>29</v>
      </c>
      <c r="C32" s="23" t="s">
        <v>45</v>
      </c>
      <c r="D32" s="19">
        <v>1094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6503</v>
      </c>
      <c r="O32" s="19">
        <v>16175</v>
      </c>
      <c r="P32" s="20">
        <f t="shared" si="2"/>
        <v>23772</v>
      </c>
      <c r="Q32" s="4"/>
      <c r="R32" s="76">
        <v>16</v>
      </c>
      <c r="S32" s="73" t="s">
        <v>91</v>
      </c>
      <c r="T32" s="11">
        <f t="shared" si="3"/>
        <v>1094</v>
      </c>
      <c r="U32" s="11">
        <f t="shared" si="4"/>
        <v>0</v>
      </c>
      <c r="V32" s="11">
        <f t="shared" si="5"/>
        <v>0</v>
      </c>
      <c r="W32" s="11">
        <f t="shared" si="6"/>
        <v>6503</v>
      </c>
      <c r="X32" s="11">
        <f t="shared" si="6"/>
        <v>16175</v>
      </c>
      <c r="Y32" s="11">
        <f t="shared" si="7"/>
        <v>23772</v>
      </c>
      <c r="Z32" s="8">
        <f t="shared" si="0"/>
        <v>0</v>
      </c>
    </row>
    <row r="33" spans="1:26" x14ac:dyDescent="0.3">
      <c r="A33" s="72"/>
      <c r="B33" s="73"/>
      <c r="C33" s="23" t="s">
        <v>46</v>
      </c>
      <c r="D33" s="19">
        <v>1716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26313</v>
      </c>
      <c r="O33" s="19">
        <v>60933</v>
      </c>
      <c r="P33" s="20">
        <f t="shared" si="2"/>
        <v>88962</v>
      </c>
      <c r="Q33" s="4"/>
      <c r="R33" s="76"/>
      <c r="S33" s="73"/>
      <c r="T33" s="11">
        <f t="shared" si="3"/>
        <v>1716</v>
      </c>
      <c r="U33" s="11">
        <f t="shared" si="4"/>
        <v>0</v>
      </c>
      <c r="V33" s="11">
        <f t="shared" si="5"/>
        <v>0</v>
      </c>
      <c r="W33" s="11">
        <f t="shared" si="6"/>
        <v>26313</v>
      </c>
      <c r="X33" s="11">
        <f t="shared" si="6"/>
        <v>60933</v>
      </c>
      <c r="Y33" s="11">
        <f t="shared" si="7"/>
        <v>88962</v>
      </c>
      <c r="Z33" s="8">
        <f t="shared" si="0"/>
        <v>0</v>
      </c>
    </row>
    <row r="34" spans="1:26" x14ac:dyDescent="0.3">
      <c r="A34" s="72">
        <v>17</v>
      </c>
      <c r="B34" s="73" t="s">
        <v>30</v>
      </c>
      <c r="C34" s="23" t="s">
        <v>45</v>
      </c>
      <c r="D34" s="20">
        <v>3899</v>
      </c>
      <c r="E34" s="20"/>
      <c r="F34" s="20"/>
      <c r="G34" s="20"/>
      <c r="H34" s="20"/>
      <c r="I34" s="20"/>
      <c r="J34" s="20">
        <v>1</v>
      </c>
      <c r="K34" s="20"/>
      <c r="L34" s="20"/>
      <c r="M34" s="20"/>
      <c r="N34" s="20">
        <v>14584</v>
      </c>
      <c r="O34" s="20">
        <v>12897</v>
      </c>
      <c r="P34" s="20">
        <f t="shared" si="2"/>
        <v>31381</v>
      </c>
      <c r="Q34" s="4"/>
      <c r="R34" s="76">
        <v>17</v>
      </c>
      <c r="S34" s="73" t="s">
        <v>92</v>
      </c>
      <c r="T34" s="11">
        <f t="shared" si="3"/>
        <v>3899</v>
      </c>
      <c r="U34" s="11">
        <f t="shared" si="4"/>
        <v>0</v>
      </c>
      <c r="V34" s="11">
        <f t="shared" si="5"/>
        <v>1</v>
      </c>
      <c r="W34" s="11">
        <f t="shared" si="6"/>
        <v>14584</v>
      </c>
      <c r="X34" s="11">
        <f t="shared" si="6"/>
        <v>12897</v>
      </c>
      <c r="Y34" s="11">
        <f t="shared" si="7"/>
        <v>31381</v>
      </c>
      <c r="Z34" s="8">
        <f t="shared" ref="Z34:Z65" si="10">P34-Y34</f>
        <v>0</v>
      </c>
    </row>
    <row r="35" spans="1:26" x14ac:dyDescent="0.3">
      <c r="A35" s="72"/>
      <c r="B35" s="73"/>
      <c r="C35" s="23" t="s">
        <v>46</v>
      </c>
      <c r="D35" s="20">
        <v>6395</v>
      </c>
      <c r="E35" s="20"/>
      <c r="F35" s="20"/>
      <c r="G35" s="20"/>
      <c r="H35" s="20"/>
      <c r="I35" s="20"/>
      <c r="J35" s="20">
        <v>19</v>
      </c>
      <c r="K35" s="20"/>
      <c r="L35" s="20"/>
      <c r="M35" s="20"/>
      <c r="N35" s="20">
        <v>47556</v>
      </c>
      <c r="O35" s="20">
        <v>27125</v>
      </c>
      <c r="P35" s="20">
        <f t="shared" si="2"/>
        <v>81095</v>
      </c>
      <c r="Q35" s="4"/>
      <c r="R35" s="76"/>
      <c r="S35" s="73"/>
      <c r="T35" s="11">
        <f t="shared" si="3"/>
        <v>6395</v>
      </c>
      <c r="U35" s="11">
        <f t="shared" si="4"/>
        <v>0</v>
      </c>
      <c r="V35" s="11">
        <f t="shared" si="5"/>
        <v>19</v>
      </c>
      <c r="W35" s="11">
        <f t="shared" si="6"/>
        <v>47556</v>
      </c>
      <c r="X35" s="11">
        <f t="shared" si="6"/>
        <v>27125</v>
      </c>
      <c r="Y35" s="11">
        <f t="shared" si="7"/>
        <v>81095</v>
      </c>
      <c r="Z35" s="8">
        <f t="shared" si="10"/>
        <v>0</v>
      </c>
    </row>
    <row r="36" spans="1:26" x14ac:dyDescent="0.3">
      <c r="A36" s="72">
        <v>18</v>
      </c>
      <c r="B36" s="73" t="s">
        <v>93</v>
      </c>
      <c r="C36" s="23" t="s">
        <v>45</v>
      </c>
      <c r="D36" s="19">
        <v>7</v>
      </c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20">
        <f t="shared" si="2"/>
        <v>7</v>
      </c>
      <c r="Q36" s="4"/>
      <c r="R36" s="76">
        <v>18</v>
      </c>
      <c r="S36" s="73" t="s">
        <v>31</v>
      </c>
      <c r="T36" s="11">
        <f t="shared" si="3"/>
        <v>7</v>
      </c>
      <c r="U36" s="11">
        <f t="shared" si="4"/>
        <v>0</v>
      </c>
      <c r="V36" s="11">
        <f t="shared" si="5"/>
        <v>0</v>
      </c>
      <c r="W36" s="11">
        <f t="shared" si="6"/>
        <v>0</v>
      </c>
      <c r="X36" s="11">
        <f t="shared" si="6"/>
        <v>0</v>
      </c>
      <c r="Y36" s="11">
        <f t="shared" si="7"/>
        <v>7</v>
      </c>
      <c r="Z36" s="8">
        <f t="shared" si="10"/>
        <v>0</v>
      </c>
    </row>
    <row r="37" spans="1:26" x14ac:dyDescent="0.3">
      <c r="A37" s="72"/>
      <c r="B37" s="73"/>
      <c r="C37" s="23" t="s">
        <v>46</v>
      </c>
      <c r="D37" s="19">
        <v>82100</v>
      </c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20">
        <f t="shared" si="2"/>
        <v>82100</v>
      </c>
      <c r="Q37" s="4"/>
      <c r="R37" s="76"/>
      <c r="S37" s="73"/>
      <c r="T37" s="11">
        <f t="shared" si="3"/>
        <v>82100</v>
      </c>
      <c r="U37" s="11">
        <f t="shared" si="4"/>
        <v>0</v>
      </c>
      <c r="V37" s="11">
        <f t="shared" si="5"/>
        <v>0</v>
      </c>
      <c r="W37" s="11">
        <f t="shared" si="6"/>
        <v>0</v>
      </c>
      <c r="X37" s="11">
        <f t="shared" si="6"/>
        <v>0</v>
      </c>
      <c r="Y37" s="11">
        <f t="shared" si="7"/>
        <v>82100</v>
      </c>
      <c r="Z37" s="8">
        <f t="shared" si="10"/>
        <v>0</v>
      </c>
    </row>
    <row r="38" spans="1:26" x14ac:dyDescent="0.3">
      <c r="A38" s="72">
        <v>19</v>
      </c>
      <c r="B38" s="73" t="s">
        <v>94</v>
      </c>
      <c r="C38" s="23" t="s">
        <v>45</v>
      </c>
      <c r="D38" s="19">
        <v>598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11581</v>
      </c>
      <c r="O38" s="19">
        <v>11095</v>
      </c>
      <c r="P38" s="20">
        <f t="shared" si="2"/>
        <v>23274</v>
      </c>
      <c r="Q38" s="4"/>
      <c r="R38" s="76">
        <v>19</v>
      </c>
      <c r="S38" s="73" t="s">
        <v>32</v>
      </c>
      <c r="T38" s="11">
        <f t="shared" si="3"/>
        <v>598</v>
      </c>
      <c r="U38" s="11">
        <f t="shared" si="4"/>
        <v>0</v>
      </c>
      <c r="V38" s="11">
        <f t="shared" si="5"/>
        <v>0</v>
      </c>
      <c r="W38" s="11">
        <f t="shared" si="6"/>
        <v>11581</v>
      </c>
      <c r="X38" s="11">
        <f t="shared" si="6"/>
        <v>11095</v>
      </c>
      <c r="Y38" s="11">
        <f t="shared" si="7"/>
        <v>23274</v>
      </c>
      <c r="Z38" s="8">
        <f t="shared" si="10"/>
        <v>0</v>
      </c>
    </row>
    <row r="39" spans="1:26" x14ac:dyDescent="0.3">
      <c r="A39" s="72"/>
      <c r="B39" s="73"/>
      <c r="C39" s="23" t="s">
        <v>46</v>
      </c>
      <c r="D39" s="19">
        <v>1614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35592</v>
      </c>
      <c r="O39" s="19">
        <v>38636</v>
      </c>
      <c r="P39" s="20">
        <f t="shared" si="2"/>
        <v>75842</v>
      </c>
      <c r="Q39" s="4"/>
      <c r="R39" s="76"/>
      <c r="S39" s="73"/>
      <c r="T39" s="11">
        <f t="shared" si="3"/>
        <v>1614</v>
      </c>
      <c r="U39" s="11">
        <f t="shared" si="4"/>
        <v>0</v>
      </c>
      <c r="V39" s="11">
        <f t="shared" si="5"/>
        <v>0</v>
      </c>
      <c r="W39" s="11">
        <f t="shared" si="6"/>
        <v>35592</v>
      </c>
      <c r="X39" s="11">
        <f t="shared" si="6"/>
        <v>38636</v>
      </c>
      <c r="Y39" s="11">
        <f t="shared" si="7"/>
        <v>75842</v>
      </c>
      <c r="Z39" s="8">
        <f t="shared" si="10"/>
        <v>0</v>
      </c>
    </row>
    <row r="40" spans="1:26" x14ac:dyDescent="0.3">
      <c r="A40" s="72">
        <v>20</v>
      </c>
      <c r="B40" s="73" t="s">
        <v>33</v>
      </c>
      <c r="C40" s="23" t="s">
        <v>45</v>
      </c>
      <c r="D40" s="20">
        <v>19892</v>
      </c>
      <c r="E40" s="20"/>
      <c r="F40" s="20"/>
      <c r="G40" s="20"/>
      <c r="H40" s="20"/>
      <c r="I40" s="20">
        <v>72</v>
      </c>
      <c r="J40" s="20">
        <v>3</v>
      </c>
      <c r="K40" s="20"/>
      <c r="L40" s="20">
        <v>189</v>
      </c>
      <c r="M40" s="20">
        <v>580</v>
      </c>
      <c r="N40" s="20">
        <v>6758</v>
      </c>
      <c r="O40" s="20">
        <v>4974</v>
      </c>
      <c r="P40" s="20">
        <f t="shared" si="2"/>
        <v>32468</v>
      </c>
      <c r="Q40" s="4"/>
      <c r="R40" s="76">
        <v>20</v>
      </c>
      <c r="S40" s="73" t="s">
        <v>33</v>
      </c>
      <c r="T40" s="11">
        <f t="shared" si="3"/>
        <v>19892</v>
      </c>
      <c r="U40" s="11">
        <f t="shared" si="4"/>
        <v>72</v>
      </c>
      <c r="V40" s="11">
        <f t="shared" si="5"/>
        <v>772</v>
      </c>
      <c r="W40" s="11">
        <f t="shared" si="6"/>
        <v>6758</v>
      </c>
      <c r="X40" s="11">
        <f t="shared" si="6"/>
        <v>4974</v>
      </c>
      <c r="Y40" s="11">
        <f t="shared" si="7"/>
        <v>32468</v>
      </c>
      <c r="Z40" s="8">
        <f t="shared" si="10"/>
        <v>0</v>
      </c>
    </row>
    <row r="41" spans="1:26" x14ac:dyDescent="0.3">
      <c r="A41" s="72"/>
      <c r="B41" s="73"/>
      <c r="C41" s="23" t="s">
        <v>46</v>
      </c>
      <c r="D41" s="20">
        <v>39714</v>
      </c>
      <c r="E41" s="20"/>
      <c r="F41" s="20"/>
      <c r="G41" s="20"/>
      <c r="H41" s="20"/>
      <c r="I41" s="20">
        <v>233</v>
      </c>
      <c r="J41" s="20">
        <v>20</v>
      </c>
      <c r="K41" s="20"/>
      <c r="L41" s="20">
        <v>494</v>
      </c>
      <c r="M41" s="20">
        <v>1402</v>
      </c>
      <c r="N41" s="20">
        <v>16943</v>
      </c>
      <c r="O41" s="20">
        <v>13323</v>
      </c>
      <c r="P41" s="20">
        <f t="shared" si="2"/>
        <v>72129</v>
      </c>
      <c r="Q41" s="4"/>
      <c r="R41" s="76"/>
      <c r="S41" s="73"/>
      <c r="T41" s="11">
        <f t="shared" si="3"/>
        <v>39714</v>
      </c>
      <c r="U41" s="11">
        <f t="shared" si="4"/>
        <v>233</v>
      </c>
      <c r="V41" s="11">
        <f t="shared" si="5"/>
        <v>1916</v>
      </c>
      <c r="W41" s="11">
        <f t="shared" si="6"/>
        <v>16943</v>
      </c>
      <c r="X41" s="11">
        <f t="shared" si="6"/>
        <v>13323</v>
      </c>
      <c r="Y41" s="11">
        <f t="shared" si="7"/>
        <v>72129</v>
      </c>
      <c r="Z41" s="8">
        <f t="shared" si="10"/>
        <v>0</v>
      </c>
    </row>
    <row r="42" spans="1:26" x14ac:dyDescent="0.3">
      <c r="A42" s="72">
        <v>21</v>
      </c>
      <c r="B42" s="73" t="s">
        <v>34</v>
      </c>
      <c r="C42" s="23" t="s">
        <v>45</v>
      </c>
      <c r="D42" s="20">
        <v>63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5</v>
      </c>
      <c r="N42" s="20">
        <v>10181</v>
      </c>
      <c r="O42" s="20">
        <v>9853</v>
      </c>
      <c r="P42" s="20">
        <f t="shared" si="2"/>
        <v>20102</v>
      </c>
      <c r="Q42" s="4"/>
      <c r="R42" s="76">
        <v>21</v>
      </c>
      <c r="S42" s="73" t="s">
        <v>34</v>
      </c>
      <c r="T42" s="11">
        <f t="shared" si="3"/>
        <v>63</v>
      </c>
      <c r="U42" s="11">
        <f t="shared" si="4"/>
        <v>0</v>
      </c>
      <c r="V42" s="11">
        <f t="shared" si="5"/>
        <v>5</v>
      </c>
      <c r="W42" s="11">
        <f t="shared" si="6"/>
        <v>10181</v>
      </c>
      <c r="X42" s="11">
        <f t="shared" si="6"/>
        <v>9853</v>
      </c>
      <c r="Y42" s="11">
        <f t="shared" si="7"/>
        <v>20102</v>
      </c>
      <c r="Z42" s="8">
        <f t="shared" si="10"/>
        <v>0</v>
      </c>
    </row>
    <row r="43" spans="1:26" x14ac:dyDescent="0.3">
      <c r="A43" s="72"/>
      <c r="B43" s="73"/>
      <c r="C43" s="23" t="s">
        <v>46</v>
      </c>
      <c r="D43" s="20">
        <v>231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47</v>
      </c>
      <c r="N43" s="20">
        <v>44103</v>
      </c>
      <c r="O43" s="20">
        <v>44831</v>
      </c>
      <c r="P43" s="20">
        <f t="shared" si="2"/>
        <v>89212</v>
      </c>
      <c r="Q43" s="4"/>
      <c r="R43" s="76"/>
      <c r="S43" s="73"/>
      <c r="T43" s="11">
        <f t="shared" si="3"/>
        <v>231</v>
      </c>
      <c r="U43" s="11">
        <f t="shared" si="4"/>
        <v>0</v>
      </c>
      <c r="V43" s="11">
        <f t="shared" si="5"/>
        <v>47</v>
      </c>
      <c r="W43" s="11">
        <f t="shared" si="6"/>
        <v>44103</v>
      </c>
      <c r="X43" s="11">
        <f t="shared" si="6"/>
        <v>44831</v>
      </c>
      <c r="Y43" s="11">
        <f t="shared" si="7"/>
        <v>89212</v>
      </c>
      <c r="Z43" s="8">
        <f t="shared" si="10"/>
        <v>0</v>
      </c>
    </row>
    <row r="44" spans="1:26" x14ac:dyDescent="0.3">
      <c r="A44" s="72">
        <v>22</v>
      </c>
      <c r="B44" s="73" t="s">
        <v>35</v>
      </c>
      <c r="C44" s="23" t="s">
        <v>45</v>
      </c>
      <c r="D44" s="20">
        <v>330</v>
      </c>
      <c r="E44" s="20"/>
      <c r="F44" s="20"/>
      <c r="G44" s="20"/>
      <c r="H44" s="20"/>
      <c r="I44" s="20">
        <v>10</v>
      </c>
      <c r="J44" s="20"/>
      <c r="K44" s="20"/>
      <c r="L44" s="20">
        <v>5</v>
      </c>
      <c r="M44" s="20"/>
      <c r="N44" s="20">
        <v>5868</v>
      </c>
      <c r="O44" s="20">
        <v>13377</v>
      </c>
      <c r="P44" s="20">
        <f t="shared" si="2"/>
        <v>19590</v>
      </c>
      <c r="Q44" s="4"/>
      <c r="R44" s="76">
        <v>22</v>
      </c>
      <c r="S44" s="73" t="s">
        <v>35</v>
      </c>
      <c r="T44" s="11">
        <f t="shared" si="3"/>
        <v>330</v>
      </c>
      <c r="U44" s="11">
        <f t="shared" si="4"/>
        <v>10</v>
      </c>
      <c r="V44" s="11">
        <f t="shared" si="5"/>
        <v>5</v>
      </c>
      <c r="W44" s="11">
        <f t="shared" si="6"/>
        <v>5868</v>
      </c>
      <c r="X44" s="11">
        <f t="shared" si="6"/>
        <v>13377</v>
      </c>
      <c r="Y44" s="11">
        <f t="shared" si="7"/>
        <v>19590</v>
      </c>
      <c r="Z44" s="8">
        <f t="shared" si="10"/>
        <v>0</v>
      </c>
    </row>
    <row r="45" spans="1:26" x14ac:dyDescent="0.3">
      <c r="A45" s="72"/>
      <c r="B45" s="73"/>
      <c r="C45" s="23" t="s">
        <v>46</v>
      </c>
      <c r="D45" s="20">
        <v>1038</v>
      </c>
      <c r="E45" s="20"/>
      <c r="F45" s="20"/>
      <c r="G45" s="20"/>
      <c r="H45" s="20"/>
      <c r="I45" s="20">
        <v>67</v>
      </c>
      <c r="J45" s="20"/>
      <c r="K45" s="20"/>
      <c r="L45" s="20">
        <v>22</v>
      </c>
      <c r="M45" s="20"/>
      <c r="N45" s="20">
        <v>25073</v>
      </c>
      <c r="O45" s="20">
        <v>40254</v>
      </c>
      <c r="P45" s="20">
        <f t="shared" si="2"/>
        <v>66454</v>
      </c>
      <c r="Q45" s="4"/>
      <c r="R45" s="76"/>
      <c r="S45" s="73"/>
      <c r="T45" s="11">
        <f t="shared" si="3"/>
        <v>1038</v>
      </c>
      <c r="U45" s="11">
        <f t="shared" si="4"/>
        <v>67</v>
      </c>
      <c r="V45" s="11">
        <f t="shared" si="5"/>
        <v>22</v>
      </c>
      <c r="W45" s="11">
        <f t="shared" si="6"/>
        <v>25073</v>
      </c>
      <c r="X45" s="11">
        <f t="shared" si="6"/>
        <v>40254</v>
      </c>
      <c r="Y45" s="11">
        <f t="shared" si="7"/>
        <v>66454</v>
      </c>
      <c r="Z45" s="8">
        <f t="shared" si="10"/>
        <v>0</v>
      </c>
    </row>
    <row r="46" spans="1:26" x14ac:dyDescent="0.3">
      <c r="A46" s="72">
        <v>23</v>
      </c>
      <c r="B46" s="73" t="s">
        <v>36</v>
      </c>
      <c r="C46" s="23" t="s">
        <v>45</v>
      </c>
      <c r="D46" s="20">
        <v>1703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445</v>
      </c>
      <c r="O46" s="20">
        <v>12182</v>
      </c>
      <c r="P46" s="20">
        <f t="shared" si="2"/>
        <v>14330</v>
      </c>
      <c r="Q46" s="4"/>
      <c r="R46" s="76">
        <v>23</v>
      </c>
      <c r="S46" s="73" t="s">
        <v>36</v>
      </c>
      <c r="T46" s="11">
        <f t="shared" si="3"/>
        <v>1703</v>
      </c>
      <c r="U46" s="11">
        <f t="shared" si="4"/>
        <v>0</v>
      </c>
      <c r="V46" s="11">
        <f t="shared" si="5"/>
        <v>0</v>
      </c>
      <c r="W46" s="11">
        <f t="shared" si="6"/>
        <v>445</v>
      </c>
      <c r="X46" s="11">
        <f t="shared" si="6"/>
        <v>12182</v>
      </c>
      <c r="Y46" s="11">
        <f t="shared" si="7"/>
        <v>14330</v>
      </c>
      <c r="Z46" s="8">
        <f t="shared" si="10"/>
        <v>0</v>
      </c>
    </row>
    <row r="47" spans="1:26" x14ac:dyDescent="0.3">
      <c r="A47" s="72"/>
      <c r="B47" s="73"/>
      <c r="C47" s="23" t="s">
        <v>46</v>
      </c>
      <c r="D47" s="20">
        <v>28354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1499</v>
      </c>
      <c r="O47" s="20">
        <v>28898</v>
      </c>
      <c r="P47" s="20">
        <f t="shared" si="2"/>
        <v>58751</v>
      </c>
      <c r="Q47" s="4"/>
      <c r="R47" s="76"/>
      <c r="S47" s="73"/>
      <c r="T47" s="11">
        <f t="shared" si="3"/>
        <v>28354</v>
      </c>
      <c r="U47" s="11">
        <f t="shared" si="4"/>
        <v>0</v>
      </c>
      <c r="V47" s="11">
        <f t="shared" si="5"/>
        <v>0</v>
      </c>
      <c r="W47" s="11">
        <f t="shared" si="6"/>
        <v>1499</v>
      </c>
      <c r="X47" s="11">
        <f t="shared" si="6"/>
        <v>28898</v>
      </c>
      <c r="Y47" s="11">
        <f t="shared" si="7"/>
        <v>58751</v>
      </c>
      <c r="Z47" s="8">
        <f t="shared" si="10"/>
        <v>0</v>
      </c>
    </row>
    <row r="48" spans="1:26" x14ac:dyDescent="0.3">
      <c r="A48" s="72">
        <v>24</v>
      </c>
      <c r="B48" s="73" t="s">
        <v>37</v>
      </c>
      <c r="C48" s="23" t="s">
        <v>45</v>
      </c>
      <c r="D48" s="19">
        <v>332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9603</v>
      </c>
      <c r="O48" s="19">
        <v>8926</v>
      </c>
      <c r="P48" s="20">
        <f t="shared" si="2"/>
        <v>18861</v>
      </c>
      <c r="Q48" s="4"/>
      <c r="R48" s="76">
        <v>24</v>
      </c>
      <c r="S48" s="73" t="s">
        <v>37</v>
      </c>
      <c r="T48" s="11">
        <f t="shared" si="3"/>
        <v>332</v>
      </c>
      <c r="U48" s="11">
        <f t="shared" si="4"/>
        <v>0</v>
      </c>
      <c r="V48" s="11">
        <f t="shared" si="5"/>
        <v>0</v>
      </c>
      <c r="W48" s="11">
        <f t="shared" si="6"/>
        <v>9603</v>
      </c>
      <c r="X48" s="11">
        <f t="shared" si="6"/>
        <v>8926</v>
      </c>
      <c r="Y48" s="11">
        <f t="shared" si="7"/>
        <v>18861</v>
      </c>
      <c r="Z48" s="8">
        <f t="shared" si="10"/>
        <v>0</v>
      </c>
    </row>
    <row r="49" spans="1:26" x14ac:dyDescent="0.3">
      <c r="A49" s="72"/>
      <c r="B49" s="73"/>
      <c r="C49" s="23" t="s">
        <v>46</v>
      </c>
      <c r="D49" s="19">
        <v>855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31696</v>
      </c>
      <c r="O49" s="19">
        <v>28943</v>
      </c>
      <c r="P49" s="20">
        <f t="shared" si="2"/>
        <v>61494</v>
      </c>
      <c r="Q49" s="4"/>
      <c r="R49" s="76"/>
      <c r="S49" s="73"/>
      <c r="T49" s="11">
        <f t="shared" si="3"/>
        <v>855</v>
      </c>
      <c r="U49" s="11">
        <f t="shared" si="4"/>
        <v>0</v>
      </c>
      <c r="V49" s="11">
        <f t="shared" si="5"/>
        <v>0</v>
      </c>
      <c r="W49" s="11">
        <f t="shared" si="6"/>
        <v>31696</v>
      </c>
      <c r="X49" s="11">
        <f t="shared" si="6"/>
        <v>28943</v>
      </c>
      <c r="Y49" s="11">
        <f t="shared" si="7"/>
        <v>61494</v>
      </c>
      <c r="Z49" s="8">
        <f t="shared" si="10"/>
        <v>0</v>
      </c>
    </row>
    <row r="50" spans="1:26" x14ac:dyDescent="0.3">
      <c r="A50" s="72">
        <v>25</v>
      </c>
      <c r="B50" s="73" t="s">
        <v>38</v>
      </c>
      <c r="C50" s="23" t="s">
        <v>45</v>
      </c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4"/>
      <c r="R50" s="76">
        <v>25</v>
      </c>
      <c r="S50" s="73" t="s">
        <v>38</v>
      </c>
      <c r="T50" s="11">
        <f t="shared" si="3"/>
        <v>0</v>
      </c>
      <c r="U50" s="11">
        <f t="shared" si="4"/>
        <v>0</v>
      </c>
      <c r="V50" s="11">
        <f t="shared" si="5"/>
        <v>0</v>
      </c>
      <c r="W50" s="11">
        <f t="shared" si="6"/>
        <v>0</v>
      </c>
      <c r="X50" s="11">
        <f t="shared" si="6"/>
        <v>0</v>
      </c>
      <c r="Y50" s="11">
        <f t="shared" si="7"/>
        <v>0</v>
      </c>
      <c r="Z50" s="8">
        <f t="shared" si="10"/>
        <v>0</v>
      </c>
    </row>
    <row r="51" spans="1:26" x14ac:dyDescent="0.3">
      <c r="A51" s="72"/>
      <c r="B51" s="73"/>
      <c r="C51" s="23" t="s">
        <v>46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4"/>
      <c r="R51" s="76"/>
      <c r="S51" s="73"/>
      <c r="T51" s="11">
        <f t="shared" si="3"/>
        <v>0</v>
      </c>
      <c r="U51" s="11">
        <f t="shared" si="4"/>
        <v>0</v>
      </c>
      <c r="V51" s="11">
        <f t="shared" si="5"/>
        <v>0</v>
      </c>
      <c r="W51" s="11">
        <f t="shared" si="6"/>
        <v>0</v>
      </c>
      <c r="X51" s="11">
        <f t="shared" si="6"/>
        <v>0</v>
      </c>
      <c r="Y51" s="11">
        <f t="shared" si="7"/>
        <v>0</v>
      </c>
      <c r="Z51" s="8">
        <f t="shared" si="10"/>
        <v>0</v>
      </c>
    </row>
    <row r="52" spans="1:26" x14ac:dyDescent="0.3">
      <c r="A52" s="72">
        <v>26</v>
      </c>
      <c r="B52" s="73" t="s">
        <v>39</v>
      </c>
      <c r="C52" s="23" t="s">
        <v>45</v>
      </c>
      <c r="D52" s="20">
        <v>3</v>
      </c>
      <c r="E52" s="20">
        <v>0</v>
      </c>
      <c r="F52" s="20">
        <v>1</v>
      </c>
      <c r="G52" s="20">
        <v>0</v>
      </c>
      <c r="H52" s="20">
        <v>1</v>
      </c>
      <c r="I52" s="20">
        <v>0</v>
      </c>
      <c r="J52" s="20">
        <v>0</v>
      </c>
      <c r="K52" s="20">
        <v>2</v>
      </c>
      <c r="L52" s="20">
        <v>0</v>
      </c>
      <c r="M52" s="20">
        <v>122</v>
      </c>
      <c r="N52" s="20">
        <v>6367</v>
      </c>
      <c r="O52" s="20">
        <v>10466</v>
      </c>
      <c r="P52" s="20">
        <f t="shared" si="2"/>
        <v>16962</v>
      </c>
      <c r="Q52" s="4"/>
      <c r="R52" s="76">
        <v>26</v>
      </c>
      <c r="S52" s="73" t="s">
        <v>39</v>
      </c>
      <c r="T52" s="11">
        <f t="shared" si="3"/>
        <v>3</v>
      </c>
      <c r="U52" s="11">
        <f t="shared" si="4"/>
        <v>2</v>
      </c>
      <c r="V52" s="11">
        <f t="shared" si="5"/>
        <v>124</v>
      </c>
      <c r="W52" s="11">
        <f t="shared" si="6"/>
        <v>6367</v>
      </c>
      <c r="X52" s="11">
        <f t="shared" si="6"/>
        <v>10466</v>
      </c>
      <c r="Y52" s="11">
        <f t="shared" si="7"/>
        <v>16962</v>
      </c>
      <c r="Z52" s="8">
        <f t="shared" si="10"/>
        <v>0</v>
      </c>
    </row>
    <row r="53" spans="1:26" x14ac:dyDescent="0.3">
      <c r="A53" s="72"/>
      <c r="B53" s="73"/>
      <c r="C53" s="23" t="s">
        <v>46</v>
      </c>
      <c r="D53" s="20">
        <v>13</v>
      </c>
      <c r="E53" s="20">
        <v>0</v>
      </c>
      <c r="F53" s="20">
        <v>3</v>
      </c>
      <c r="G53" s="20">
        <v>0</v>
      </c>
      <c r="H53" s="20">
        <v>5</v>
      </c>
      <c r="I53" s="20">
        <v>0</v>
      </c>
      <c r="J53" s="20">
        <v>0</v>
      </c>
      <c r="K53" s="20">
        <v>10</v>
      </c>
      <c r="L53" s="20">
        <v>0</v>
      </c>
      <c r="M53" s="20">
        <v>458</v>
      </c>
      <c r="N53" s="20">
        <v>22143</v>
      </c>
      <c r="O53" s="20">
        <v>33648</v>
      </c>
      <c r="P53" s="20">
        <f t="shared" si="2"/>
        <v>56280</v>
      </c>
      <c r="Q53" s="4"/>
      <c r="R53" s="76"/>
      <c r="S53" s="73"/>
      <c r="T53" s="11">
        <f t="shared" si="3"/>
        <v>13</v>
      </c>
      <c r="U53" s="11">
        <f t="shared" si="4"/>
        <v>8</v>
      </c>
      <c r="V53" s="11">
        <f t="shared" si="5"/>
        <v>468</v>
      </c>
      <c r="W53" s="11">
        <f t="shared" si="6"/>
        <v>22143</v>
      </c>
      <c r="X53" s="11">
        <f t="shared" si="6"/>
        <v>33648</v>
      </c>
      <c r="Y53" s="11">
        <f t="shared" si="7"/>
        <v>56280</v>
      </c>
      <c r="Z53" s="8">
        <f t="shared" si="10"/>
        <v>0</v>
      </c>
    </row>
    <row r="54" spans="1:26" x14ac:dyDescent="0.3">
      <c r="A54" s="72">
        <v>27</v>
      </c>
      <c r="B54" s="73" t="s">
        <v>40</v>
      </c>
      <c r="C54" s="23" t="s">
        <v>45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>
        <v>8505</v>
      </c>
      <c r="O54" s="19">
        <v>10291</v>
      </c>
      <c r="P54" s="20">
        <f t="shared" si="2"/>
        <v>18796</v>
      </c>
      <c r="Q54" s="4"/>
      <c r="R54" s="76">
        <v>27</v>
      </c>
      <c r="S54" s="73" t="s">
        <v>40</v>
      </c>
      <c r="T54" s="11">
        <f t="shared" si="3"/>
        <v>0</v>
      </c>
      <c r="U54" s="11">
        <f t="shared" si="4"/>
        <v>0</v>
      </c>
      <c r="V54" s="11">
        <f t="shared" si="5"/>
        <v>0</v>
      </c>
      <c r="W54" s="11">
        <f t="shared" si="6"/>
        <v>8505</v>
      </c>
      <c r="X54" s="11">
        <f t="shared" si="6"/>
        <v>10291</v>
      </c>
      <c r="Y54" s="11">
        <f t="shared" si="7"/>
        <v>18796</v>
      </c>
      <c r="Z54" s="8">
        <f t="shared" si="10"/>
        <v>0</v>
      </c>
    </row>
    <row r="55" spans="1:26" x14ac:dyDescent="0.3">
      <c r="A55" s="72"/>
      <c r="B55" s="73"/>
      <c r="C55" s="23" t="s">
        <v>46</v>
      </c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>
        <v>26921</v>
      </c>
      <c r="O55" s="19">
        <v>27982</v>
      </c>
      <c r="P55" s="20">
        <f t="shared" si="2"/>
        <v>54903</v>
      </c>
      <c r="Q55" s="4"/>
      <c r="R55" s="76"/>
      <c r="S55" s="73"/>
      <c r="T55" s="11">
        <f t="shared" si="3"/>
        <v>0</v>
      </c>
      <c r="U55" s="11">
        <f t="shared" si="4"/>
        <v>0</v>
      </c>
      <c r="V55" s="11">
        <f t="shared" si="5"/>
        <v>0</v>
      </c>
      <c r="W55" s="11">
        <f t="shared" si="6"/>
        <v>26921</v>
      </c>
      <c r="X55" s="11">
        <f t="shared" si="6"/>
        <v>27982</v>
      </c>
      <c r="Y55" s="11">
        <f t="shared" si="7"/>
        <v>54903</v>
      </c>
      <c r="Z55" s="8">
        <f t="shared" si="10"/>
        <v>0</v>
      </c>
    </row>
    <row r="56" spans="1:26" x14ac:dyDescent="0.3">
      <c r="A56" s="72">
        <v>28</v>
      </c>
      <c r="B56" s="73" t="s">
        <v>41</v>
      </c>
      <c r="C56" s="23" t="s">
        <v>45</v>
      </c>
      <c r="D56" s="20">
        <v>100</v>
      </c>
      <c r="E56" s="20"/>
      <c r="F56" s="20"/>
      <c r="G56" s="20"/>
      <c r="H56" s="20"/>
      <c r="I56" s="20"/>
      <c r="J56" s="20"/>
      <c r="K56" s="20"/>
      <c r="L56" s="20"/>
      <c r="M56" s="20"/>
      <c r="N56" s="20">
        <v>9006</v>
      </c>
      <c r="O56" s="20">
        <v>9633</v>
      </c>
      <c r="P56" s="20">
        <f t="shared" si="2"/>
        <v>18739</v>
      </c>
      <c r="Q56" s="4"/>
      <c r="R56" s="76">
        <v>28</v>
      </c>
      <c r="S56" s="73" t="s">
        <v>41</v>
      </c>
      <c r="T56" s="11">
        <f t="shared" si="3"/>
        <v>100</v>
      </c>
      <c r="U56" s="11">
        <f t="shared" si="4"/>
        <v>0</v>
      </c>
      <c r="V56" s="11">
        <f t="shared" si="5"/>
        <v>0</v>
      </c>
      <c r="W56" s="11">
        <f t="shared" si="6"/>
        <v>9006</v>
      </c>
      <c r="X56" s="11">
        <f t="shared" si="6"/>
        <v>9633</v>
      </c>
      <c r="Y56" s="11">
        <f t="shared" si="7"/>
        <v>18739</v>
      </c>
      <c r="Z56" s="8">
        <f t="shared" si="10"/>
        <v>0</v>
      </c>
    </row>
    <row r="57" spans="1:26" x14ac:dyDescent="0.3">
      <c r="A57" s="72"/>
      <c r="B57" s="73"/>
      <c r="C57" s="23" t="s">
        <v>46</v>
      </c>
      <c r="D57" s="20">
        <v>222</v>
      </c>
      <c r="E57" s="20"/>
      <c r="F57" s="20"/>
      <c r="G57" s="20"/>
      <c r="H57" s="20"/>
      <c r="I57" s="20"/>
      <c r="J57" s="20"/>
      <c r="K57" s="20"/>
      <c r="L57" s="20"/>
      <c r="M57" s="20"/>
      <c r="N57" s="20">
        <v>31481</v>
      </c>
      <c r="O57" s="20">
        <v>22800</v>
      </c>
      <c r="P57" s="20">
        <f t="shared" si="2"/>
        <v>54503</v>
      </c>
      <c r="Q57" s="4"/>
      <c r="R57" s="76"/>
      <c r="S57" s="73"/>
      <c r="T57" s="11">
        <f t="shared" si="3"/>
        <v>222</v>
      </c>
      <c r="U57" s="11">
        <f t="shared" si="4"/>
        <v>0</v>
      </c>
      <c r="V57" s="11">
        <f t="shared" si="5"/>
        <v>0</v>
      </c>
      <c r="W57" s="11">
        <f t="shared" si="6"/>
        <v>31481</v>
      </c>
      <c r="X57" s="11">
        <f t="shared" si="6"/>
        <v>22800</v>
      </c>
      <c r="Y57" s="11">
        <f t="shared" si="7"/>
        <v>54503</v>
      </c>
      <c r="Z57" s="8">
        <f t="shared" si="10"/>
        <v>0</v>
      </c>
    </row>
    <row r="58" spans="1:26" x14ac:dyDescent="0.3">
      <c r="A58" s="72">
        <v>29</v>
      </c>
      <c r="B58" s="73" t="s">
        <v>42</v>
      </c>
      <c r="C58" s="23" t="s">
        <v>45</v>
      </c>
      <c r="D58" s="20"/>
      <c r="E58" s="20"/>
      <c r="F58" s="20"/>
      <c r="G58" s="20"/>
      <c r="H58" s="20"/>
      <c r="I58" s="20">
        <v>30</v>
      </c>
      <c r="J58" s="20"/>
      <c r="K58" s="20"/>
      <c r="L58" s="20"/>
      <c r="M58" s="20"/>
      <c r="N58" s="20">
        <v>6070</v>
      </c>
      <c r="O58" s="20">
        <v>13778</v>
      </c>
      <c r="P58" s="20">
        <f t="shared" si="2"/>
        <v>19878</v>
      </c>
      <c r="Q58" s="4"/>
      <c r="R58" s="76">
        <v>29</v>
      </c>
      <c r="S58" s="73" t="s">
        <v>42</v>
      </c>
      <c r="T58" s="11">
        <f t="shared" si="3"/>
        <v>0</v>
      </c>
      <c r="U58" s="11">
        <f t="shared" si="4"/>
        <v>30</v>
      </c>
      <c r="V58" s="11">
        <f t="shared" si="5"/>
        <v>0</v>
      </c>
      <c r="W58" s="11">
        <f t="shared" si="6"/>
        <v>6070</v>
      </c>
      <c r="X58" s="11">
        <f t="shared" si="6"/>
        <v>13778</v>
      </c>
      <c r="Y58" s="11">
        <f t="shared" si="7"/>
        <v>19878</v>
      </c>
      <c r="Z58" s="8">
        <f t="shared" si="10"/>
        <v>0</v>
      </c>
    </row>
    <row r="59" spans="1:26" x14ac:dyDescent="0.3">
      <c r="A59" s="72"/>
      <c r="B59" s="73"/>
      <c r="C59" s="23" t="s">
        <v>46</v>
      </c>
      <c r="D59" s="20"/>
      <c r="E59" s="20"/>
      <c r="F59" s="20"/>
      <c r="G59" s="20"/>
      <c r="H59" s="20"/>
      <c r="I59" s="20">
        <v>56</v>
      </c>
      <c r="J59" s="20"/>
      <c r="K59" s="20"/>
      <c r="L59" s="20"/>
      <c r="M59" s="20"/>
      <c r="N59" s="20">
        <v>19476</v>
      </c>
      <c r="O59" s="20">
        <v>34062</v>
      </c>
      <c r="P59" s="20">
        <f t="shared" si="2"/>
        <v>53594</v>
      </c>
      <c r="Q59" s="4"/>
      <c r="R59" s="76"/>
      <c r="S59" s="73"/>
      <c r="T59" s="11">
        <f t="shared" si="3"/>
        <v>0</v>
      </c>
      <c r="U59" s="11">
        <f t="shared" si="4"/>
        <v>56</v>
      </c>
      <c r="V59" s="11">
        <f t="shared" si="5"/>
        <v>0</v>
      </c>
      <c r="W59" s="11">
        <f t="shared" si="6"/>
        <v>19476</v>
      </c>
      <c r="X59" s="11">
        <f t="shared" si="6"/>
        <v>34062</v>
      </c>
      <c r="Y59" s="11">
        <f t="shared" si="7"/>
        <v>53594</v>
      </c>
      <c r="Z59" s="8">
        <f t="shared" si="10"/>
        <v>0</v>
      </c>
    </row>
    <row r="60" spans="1:26" x14ac:dyDescent="0.3">
      <c r="A60" s="72">
        <v>30</v>
      </c>
      <c r="B60" s="73" t="s">
        <v>43</v>
      </c>
      <c r="C60" s="23" t="s">
        <v>45</v>
      </c>
      <c r="D60" s="20">
        <v>109</v>
      </c>
      <c r="E60" s="20">
        <v>1</v>
      </c>
      <c r="F60" s="20">
        <v>0</v>
      </c>
      <c r="G60" s="20">
        <v>0</v>
      </c>
      <c r="H60" s="20">
        <v>0</v>
      </c>
      <c r="I60" s="20">
        <v>1</v>
      </c>
      <c r="J60" s="20">
        <v>2</v>
      </c>
      <c r="K60" s="20">
        <v>0</v>
      </c>
      <c r="L60" s="20">
        <v>2</v>
      </c>
      <c r="M60" s="20">
        <v>9</v>
      </c>
      <c r="N60" s="20">
        <v>9676</v>
      </c>
      <c r="O60" s="20">
        <v>3092</v>
      </c>
      <c r="P60" s="20">
        <f t="shared" si="2"/>
        <v>12892</v>
      </c>
      <c r="Q60" s="4"/>
      <c r="R60" s="76">
        <v>30</v>
      </c>
      <c r="S60" s="73" t="s">
        <v>43</v>
      </c>
      <c r="T60" s="11">
        <f t="shared" si="3"/>
        <v>109</v>
      </c>
      <c r="U60" s="11">
        <f t="shared" si="4"/>
        <v>2</v>
      </c>
      <c r="V60" s="11">
        <f t="shared" si="5"/>
        <v>13</v>
      </c>
      <c r="W60" s="11">
        <f t="shared" si="6"/>
        <v>9676</v>
      </c>
      <c r="X60" s="11">
        <f t="shared" si="6"/>
        <v>3092</v>
      </c>
      <c r="Y60" s="11">
        <f t="shared" si="7"/>
        <v>12892</v>
      </c>
      <c r="Z60" s="8">
        <f t="shared" si="10"/>
        <v>0</v>
      </c>
    </row>
    <row r="61" spans="1:26" x14ac:dyDescent="0.3">
      <c r="A61" s="72"/>
      <c r="B61" s="73"/>
      <c r="C61" s="23" t="s">
        <v>46</v>
      </c>
      <c r="D61" s="20">
        <v>1233.2</v>
      </c>
      <c r="E61" s="20">
        <v>4.5</v>
      </c>
      <c r="F61" s="20">
        <v>0</v>
      </c>
      <c r="G61" s="20">
        <v>0</v>
      </c>
      <c r="H61" s="20">
        <v>0</v>
      </c>
      <c r="I61" s="20">
        <v>2.7</v>
      </c>
      <c r="J61" s="20">
        <v>11.8</v>
      </c>
      <c r="K61" s="20">
        <v>0</v>
      </c>
      <c r="L61" s="20">
        <v>16.899999999999999</v>
      </c>
      <c r="M61" s="20">
        <v>110.7</v>
      </c>
      <c r="N61" s="20">
        <v>40795.4</v>
      </c>
      <c r="O61" s="20">
        <v>9329.5</v>
      </c>
      <c r="P61" s="20">
        <f t="shared" si="2"/>
        <v>51504.700000000004</v>
      </c>
      <c r="Q61" s="4"/>
      <c r="R61" s="76"/>
      <c r="S61" s="73"/>
      <c r="T61" s="11">
        <f t="shared" si="3"/>
        <v>1233.2</v>
      </c>
      <c r="U61" s="11">
        <f t="shared" si="4"/>
        <v>7.2</v>
      </c>
      <c r="V61" s="11">
        <f t="shared" si="5"/>
        <v>139.4</v>
      </c>
      <c r="W61" s="11">
        <f t="shared" si="6"/>
        <v>40795.4</v>
      </c>
      <c r="X61" s="11">
        <f t="shared" si="6"/>
        <v>9329.5</v>
      </c>
      <c r="Y61" s="11">
        <f t="shared" si="7"/>
        <v>51504.700000000004</v>
      </c>
      <c r="Z61" s="8">
        <f t="shared" si="10"/>
        <v>0</v>
      </c>
    </row>
    <row r="62" spans="1:26" x14ac:dyDescent="0.3">
      <c r="A62" s="72">
        <v>31</v>
      </c>
      <c r="B62" s="77" t="s">
        <v>44</v>
      </c>
      <c r="C62" s="23" t="s">
        <v>45</v>
      </c>
      <c r="D62" s="22">
        <v>217</v>
      </c>
      <c r="E62" s="22">
        <v>1</v>
      </c>
      <c r="F62" s="22">
        <v>26</v>
      </c>
      <c r="G62" s="22"/>
      <c r="H62" s="22"/>
      <c r="I62" s="22">
        <v>1</v>
      </c>
      <c r="J62" s="22">
        <v>13</v>
      </c>
      <c r="K62" s="22"/>
      <c r="L62" s="22"/>
      <c r="M62" s="22"/>
      <c r="N62" s="22">
        <v>1764</v>
      </c>
      <c r="O62" s="22">
        <v>13750</v>
      </c>
      <c r="P62" s="20">
        <f t="shared" si="2"/>
        <v>15772</v>
      </c>
      <c r="Q62" s="12"/>
      <c r="R62" s="76">
        <v>31</v>
      </c>
      <c r="S62" s="77" t="s">
        <v>44</v>
      </c>
      <c r="T62" s="11">
        <f t="shared" si="3"/>
        <v>217</v>
      </c>
      <c r="U62" s="11">
        <f t="shared" si="4"/>
        <v>28</v>
      </c>
      <c r="V62" s="11">
        <f t="shared" si="5"/>
        <v>13</v>
      </c>
      <c r="W62" s="11">
        <f t="shared" si="6"/>
        <v>1764</v>
      </c>
      <c r="X62" s="11">
        <f t="shared" si="6"/>
        <v>13750</v>
      </c>
      <c r="Y62" s="11">
        <f t="shared" si="7"/>
        <v>15772</v>
      </c>
      <c r="Z62" s="8">
        <f t="shared" si="10"/>
        <v>0</v>
      </c>
    </row>
    <row r="63" spans="1:26" x14ac:dyDescent="0.3">
      <c r="A63" s="72"/>
      <c r="B63" s="77"/>
      <c r="C63" s="23" t="s">
        <v>46</v>
      </c>
      <c r="D63" s="22">
        <v>339</v>
      </c>
      <c r="E63" s="22">
        <v>2.5</v>
      </c>
      <c r="F63" s="22">
        <v>93</v>
      </c>
      <c r="G63" s="22"/>
      <c r="H63" s="22"/>
      <c r="I63" s="22">
        <v>4</v>
      </c>
      <c r="J63" s="22">
        <v>54</v>
      </c>
      <c r="K63" s="22"/>
      <c r="L63" s="22"/>
      <c r="M63" s="22"/>
      <c r="N63" s="22">
        <v>6705</v>
      </c>
      <c r="O63" s="22">
        <v>43964</v>
      </c>
      <c r="P63" s="20">
        <f t="shared" si="2"/>
        <v>51161.5</v>
      </c>
      <c r="Q63" s="12"/>
      <c r="R63" s="76"/>
      <c r="S63" s="77"/>
      <c r="T63" s="11">
        <f t="shared" si="3"/>
        <v>339</v>
      </c>
      <c r="U63" s="11">
        <f t="shared" si="4"/>
        <v>99.5</v>
      </c>
      <c r="V63" s="11">
        <f t="shared" si="5"/>
        <v>54</v>
      </c>
      <c r="W63" s="11">
        <f t="shared" si="6"/>
        <v>6705</v>
      </c>
      <c r="X63" s="11">
        <f t="shared" si="6"/>
        <v>43964</v>
      </c>
      <c r="Y63" s="11">
        <f t="shared" si="7"/>
        <v>51161.5</v>
      </c>
      <c r="Z63" s="8">
        <f t="shared" si="10"/>
        <v>0</v>
      </c>
    </row>
    <row r="64" spans="1:26" x14ac:dyDescent="0.3">
      <c r="A64" s="72">
        <v>32</v>
      </c>
      <c r="B64" s="73" t="s">
        <v>48</v>
      </c>
      <c r="C64" s="23" t="s">
        <v>45</v>
      </c>
      <c r="D64" s="19">
        <v>1</v>
      </c>
      <c r="E64" s="19"/>
      <c r="F64" s="19"/>
      <c r="G64" s="19"/>
      <c r="H64" s="19"/>
      <c r="I64" s="19">
        <v>3</v>
      </c>
      <c r="J64" s="19"/>
      <c r="K64" s="19"/>
      <c r="L64" s="19"/>
      <c r="M64" s="19"/>
      <c r="N64" s="19">
        <v>10423</v>
      </c>
      <c r="O64" s="20">
        <v>2281</v>
      </c>
      <c r="P64" s="20">
        <f t="shared" si="2"/>
        <v>12708</v>
      </c>
      <c r="Q64" s="4"/>
      <c r="R64" s="76">
        <v>32</v>
      </c>
      <c r="S64" s="73" t="s">
        <v>48</v>
      </c>
      <c r="T64" s="11">
        <f t="shared" si="3"/>
        <v>1</v>
      </c>
      <c r="U64" s="11">
        <f t="shared" si="4"/>
        <v>3</v>
      </c>
      <c r="V64" s="11">
        <f t="shared" si="5"/>
        <v>0</v>
      </c>
      <c r="W64" s="11">
        <f t="shared" si="6"/>
        <v>10423</v>
      </c>
      <c r="X64" s="11">
        <f t="shared" si="6"/>
        <v>2281</v>
      </c>
      <c r="Y64" s="11">
        <f t="shared" si="7"/>
        <v>12708</v>
      </c>
      <c r="Z64" s="8">
        <f t="shared" si="10"/>
        <v>0</v>
      </c>
    </row>
    <row r="65" spans="1:26" x14ac:dyDescent="0.3">
      <c r="A65" s="72"/>
      <c r="B65" s="73"/>
      <c r="C65" s="23" t="s">
        <v>46</v>
      </c>
      <c r="D65" s="20">
        <v>20</v>
      </c>
      <c r="E65" s="20"/>
      <c r="F65" s="20"/>
      <c r="G65" s="20"/>
      <c r="H65" s="20"/>
      <c r="I65" s="20">
        <v>19.399999999999999</v>
      </c>
      <c r="J65" s="20"/>
      <c r="K65" s="20"/>
      <c r="L65" s="20"/>
      <c r="M65" s="20"/>
      <c r="N65" s="20">
        <v>41740.1</v>
      </c>
      <c r="O65" s="20">
        <v>8247.2000000000007</v>
      </c>
      <c r="P65" s="20">
        <f t="shared" si="2"/>
        <v>50026.7</v>
      </c>
      <c r="Q65" s="4"/>
      <c r="R65" s="76"/>
      <c r="S65" s="73"/>
      <c r="T65" s="11">
        <f t="shared" si="3"/>
        <v>20</v>
      </c>
      <c r="U65" s="11">
        <f t="shared" si="4"/>
        <v>19.399999999999999</v>
      </c>
      <c r="V65" s="11">
        <f t="shared" si="5"/>
        <v>0</v>
      </c>
      <c r="W65" s="11">
        <f t="shared" si="6"/>
        <v>41740.1</v>
      </c>
      <c r="X65" s="11">
        <f t="shared" si="6"/>
        <v>8247.2000000000007</v>
      </c>
      <c r="Y65" s="11">
        <f t="shared" si="7"/>
        <v>50026.7</v>
      </c>
      <c r="Z65" s="8">
        <f t="shared" si="10"/>
        <v>0</v>
      </c>
    </row>
    <row r="66" spans="1:26" x14ac:dyDescent="0.3">
      <c r="A66" s="72">
        <v>33</v>
      </c>
      <c r="B66" s="73" t="s">
        <v>49</v>
      </c>
      <c r="C66" s="23" t="s">
        <v>45</v>
      </c>
      <c r="D66" s="20">
        <v>5</v>
      </c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>
        <f t="shared" si="2"/>
        <v>5</v>
      </c>
      <c r="Q66" s="4"/>
      <c r="R66" s="76">
        <v>33</v>
      </c>
      <c r="S66" s="73" t="s">
        <v>49</v>
      </c>
      <c r="T66" s="11">
        <f t="shared" si="3"/>
        <v>5</v>
      </c>
      <c r="U66" s="11">
        <f t="shared" si="4"/>
        <v>0</v>
      </c>
      <c r="V66" s="11">
        <f t="shared" si="5"/>
        <v>0</v>
      </c>
      <c r="W66" s="11">
        <f t="shared" si="6"/>
        <v>0</v>
      </c>
      <c r="X66" s="11">
        <f t="shared" si="6"/>
        <v>0</v>
      </c>
      <c r="Y66" s="11">
        <f t="shared" si="7"/>
        <v>5</v>
      </c>
      <c r="Z66" s="8">
        <f t="shared" ref="Z66:Z83" si="11">P66-Y66</f>
        <v>0</v>
      </c>
    </row>
    <row r="67" spans="1:26" x14ac:dyDescent="0.3">
      <c r="A67" s="72"/>
      <c r="B67" s="73"/>
      <c r="C67" s="23" t="s">
        <v>46</v>
      </c>
      <c r="D67" s="20">
        <v>47195</v>
      </c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>
        <f t="shared" ref="P67:P81" si="12">SUM(D67:O67)</f>
        <v>47195</v>
      </c>
      <c r="Q67" s="4"/>
      <c r="R67" s="76"/>
      <c r="S67" s="73"/>
      <c r="T67" s="11">
        <f t="shared" ref="T67:T83" si="13">D67</f>
        <v>47195</v>
      </c>
      <c r="U67" s="11">
        <f t="shared" ref="U67:U83" si="14">SUM(E67:I67)</f>
        <v>0</v>
      </c>
      <c r="V67" s="11">
        <f t="shared" ref="V67:V83" si="15">SUM(J67:M67)</f>
        <v>0</v>
      </c>
      <c r="W67" s="11">
        <f t="shared" ref="W67:X83" si="16">N67</f>
        <v>0</v>
      </c>
      <c r="X67" s="11">
        <f t="shared" si="16"/>
        <v>0</v>
      </c>
      <c r="Y67" s="11">
        <f t="shared" ref="Y67:Y83" si="17">SUM(T67:X67)</f>
        <v>47195</v>
      </c>
      <c r="Z67" s="8">
        <f t="shared" si="11"/>
        <v>0</v>
      </c>
    </row>
    <row r="68" spans="1:26" x14ac:dyDescent="0.3">
      <c r="A68" s="72">
        <v>34</v>
      </c>
      <c r="B68" s="73" t="s">
        <v>50</v>
      </c>
      <c r="C68" s="23" t="s">
        <v>45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1</v>
      </c>
      <c r="J68" s="20">
        <v>0</v>
      </c>
      <c r="K68" s="20">
        <v>1</v>
      </c>
      <c r="L68" s="20">
        <v>0</v>
      </c>
      <c r="M68" s="20">
        <v>104</v>
      </c>
      <c r="N68" s="20">
        <v>6439</v>
      </c>
      <c r="O68" s="20">
        <v>6428</v>
      </c>
      <c r="P68" s="20">
        <f t="shared" si="12"/>
        <v>12973</v>
      </c>
      <c r="Q68" s="4"/>
      <c r="R68" s="76">
        <v>34</v>
      </c>
      <c r="S68" s="73" t="s">
        <v>50</v>
      </c>
      <c r="T68" s="11">
        <f t="shared" si="13"/>
        <v>0</v>
      </c>
      <c r="U68" s="11">
        <f t="shared" si="14"/>
        <v>1</v>
      </c>
      <c r="V68" s="11">
        <f t="shared" si="15"/>
        <v>105</v>
      </c>
      <c r="W68" s="11">
        <f t="shared" si="16"/>
        <v>6439</v>
      </c>
      <c r="X68" s="11">
        <f t="shared" si="16"/>
        <v>6428</v>
      </c>
      <c r="Y68" s="11">
        <f t="shared" si="17"/>
        <v>12973</v>
      </c>
      <c r="Z68" s="8">
        <f t="shared" si="11"/>
        <v>0</v>
      </c>
    </row>
    <row r="69" spans="1:26" x14ac:dyDescent="0.3">
      <c r="A69" s="72"/>
      <c r="B69" s="73"/>
      <c r="C69" s="23" t="s">
        <v>46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4</v>
      </c>
      <c r="J69" s="20">
        <v>0</v>
      </c>
      <c r="K69" s="20">
        <v>5</v>
      </c>
      <c r="L69" s="20">
        <v>0</v>
      </c>
      <c r="M69" s="20">
        <v>406</v>
      </c>
      <c r="N69" s="20">
        <v>22149</v>
      </c>
      <c r="O69" s="20">
        <v>19226</v>
      </c>
      <c r="P69" s="20">
        <f t="shared" si="12"/>
        <v>41790</v>
      </c>
      <c r="Q69" s="4"/>
      <c r="R69" s="76"/>
      <c r="S69" s="73"/>
      <c r="T69" s="11">
        <f t="shared" si="13"/>
        <v>0</v>
      </c>
      <c r="U69" s="11">
        <f t="shared" si="14"/>
        <v>4</v>
      </c>
      <c r="V69" s="11">
        <f t="shared" si="15"/>
        <v>411</v>
      </c>
      <c r="W69" s="11">
        <f t="shared" si="16"/>
        <v>22149</v>
      </c>
      <c r="X69" s="11">
        <f t="shared" si="16"/>
        <v>19226</v>
      </c>
      <c r="Y69" s="11">
        <f t="shared" si="17"/>
        <v>41790</v>
      </c>
      <c r="Z69" s="8">
        <f t="shared" si="11"/>
        <v>0</v>
      </c>
    </row>
    <row r="70" spans="1:26" x14ac:dyDescent="0.3">
      <c r="A70" s="72">
        <v>35</v>
      </c>
      <c r="B70" s="73" t="s">
        <v>51</v>
      </c>
      <c r="C70" s="23" t="s">
        <v>45</v>
      </c>
      <c r="D70" s="20">
        <v>391</v>
      </c>
      <c r="E70" s="20"/>
      <c r="F70" s="20"/>
      <c r="G70" s="20"/>
      <c r="H70" s="20"/>
      <c r="I70" s="20"/>
      <c r="J70" s="20">
        <v>1</v>
      </c>
      <c r="K70" s="20"/>
      <c r="L70" s="20"/>
      <c r="M70" s="20"/>
      <c r="N70" s="20">
        <v>2941</v>
      </c>
      <c r="O70" s="20">
        <v>6740</v>
      </c>
      <c r="P70" s="20">
        <f t="shared" si="12"/>
        <v>10073</v>
      </c>
      <c r="Q70" s="4"/>
      <c r="R70" s="76">
        <v>35</v>
      </c>
      <c r="S70" s="73" t="s">
        <v>51</v>
      </c>
      <c r="T70" s="11">
        <f t="shared" si="13"/>
        <v>391</v>
      </c>
      <c r="U70" s="11">
        <f t="shared" si="14"/>
        <v>0</v>
      </c>
      <c r="V70" s="11">
        <f t="shared" si="15"/>
        <v>1</v>
      </c>
      <c r="W70" s="11">
        <f t="shared" si="16"/>
        <v>2941</v>
      </c>
      <c r="X70" s="11">
        <f t="shared" si="16"/>
        <v>6740</v>
      </c>
      <c r="Y70" s="11">
        <f t="shared" si="17"/>
        <v>10073</v>
      </c>
      <c r="Z70" s="8">
        <f t="shared" si="11"/>
        <v>0</v>
      </c>
    </row>
    <row r="71" spans="1:26" x14ac:dyDescent="0.3">
      <c r="A71" s="72"/>
      <c r="B71" s="73"/>
      <c r="C71" s="23" t="s">
        <v>46</v>
      </c>
      <c r="D71" s="20">
        <v>3350</v>
      </c>
      <c r="E71" s="20"/>
      <c r="F71" s="20"/>
      <c r="G71" s="20"/>
      <c r="H71" s="20"/>
      <c r="I71" s="20"/>
      <c r="J71" s="20">
        <v>5</v>
      </c>
      <c r="K71" s="20"/>
      <c r="L71" s="20"/>
      <c r="M71" s="20"/>
      <c r="N71" s="20">
        <v>13193</v>
      </c>
      <c r="O71" s="20">
        <v>23746</v>
      </c>
      <c r="P71" s="20">
        <f t="shared" si="12"/>
        <v>40294</v>
      </c>
      <c r="Q71" s="4"/>
      <c r="R71" s="76"/>
      <c r="S71" s="73"/>
      <c r="T71" s="11">
        <f t="shared" si="13"/>
        <v>3350</v>
      </c>
      <c r="U71" s="11">
        <f t="shared" si="14"/>
        <v>0</v>
      </c>
      <c r="V71" s="11">
        <f t="shared" si="15"/>
        <v>5</v>
      </c>
      <c r="W71" s="11">
        <f t="shared" si="16"/>
        <v>13193</v>
      </c>
      <c r="X71" s="11">
        <f t="shared" si="16"/>
        <v>23746</v>
      </c>
      <c r="Y71" s="11">
        <f t="shared" si="17"/>
        <v>40294</v>
      </c>
      <c r="Z71" s="8">
        <f t="shared" si="11"/>
        <v>0</v>
      </c>
    </row>
    <row r="72" spans="1:26" x14ac:dyDescent="0.3">
      <c r="A72" s="72">
        <v>36</v>
      </c>
      <c r="B72" s="73" t="s">
        <v>52</v>
      </c>
      <c r="C72" s="23" t="s">
        <v>45</v>
      </c>
      <c r="D72" s="20">
        <v>902</v>
      </c>
      <c r="E72" s="20"/>
      <c r="F72" s="20"/>
      <c r="G72" s="20"/>
      <c r="H72" s="20"/>
      <c r="I72" s="20"/>
      <c r="J72" s="20">
        <v>2</v>
      </c>
      <c r="K72" s="20"/>
      <c r="L72" s="20"/>
      <c r="M72" s="20">
        <v>32</v>
      </c>
      <c r="N72" s="20">
        <v>5343</v>
      </c>
      <c r="O72" s="20">
        <v>10097</v>
      </c>
      <c r="P72" s="20">
        <f t="shared" si="12"/>
        <v>16376</v>
      </c>
      <c r="Q72" s="4"/>
      <c r="R72" s="76">
        <v>36</v>
      </c>
      <c r="S72" s="73" t="s">
        <v>52</v>
      </c>
      <c r="T72" s="11">
        <f t="shared" si="13"/>
        <v>902</v>
      </c>
      <c r="U72" s="11">
        <f t="shared" si="14"/>
        <v>0</v>
      </c>
      <c r="V72" s="11">
        <f t="shared" si="15"/>
        <v>34</v>
      </c>
      <c r="W72" s="11">
        <f t="shared" si="16"/>
        <v>5343</v>
      </c>
      <c r="X72" s="11">
        <f t="shared" si="16"/>
        <v>10097</v>
      </c>
      <c r="Y72" s="11">
        <f t="shared" si="17"/>
        <v>16376</v>
      </c>
      <c r="Z72" s="8">
        <f t="shared" si="11"/>
        <v>0</v>
      </c>
    </row>
    <row r="73" spans="1:26" x14ac:dyDescent="0.3">
      <c r="A73" s="72"/>
      <c r="B73" s="73"/>
      <c r="C73" s="23" t="s">
        <v>46</v>
      </c>
      <c r="D73" s="20">
        <v>1781</v>
      </c>
      <c r="E73" s="20"/>
      <c r="F73" s="20"/>
      <c r="G73" s="20"/>
      <c r="H73" s="20"/>
      <c r="I73" s="20"/>
      <c r="J73" s="20">
        <v>7</v>
      </c>
      <c r="K73" s="20"/>
      <c r="L73" s="20"/>
      <c r="M73" s="20">
        <v>106</v>
      </c>
      <c r="N73" s="20">
        <v>14540</v>
      </c>
      <c r="O73" s="20">
        <v>25129</v>
      </c>
      <c r="P73" s="20">
        <f t="shared" si="12"/>
        <v>41563</v>
      </c>
      <c r="Q73" s="4"/>
      <c r="R73" s="76"/>
      <c r="S73" s="73"/>
      <c r="T73" s="11">
        <f t="shared" si="13"/>
        <v>1781</v>
      </c>
      <c r="U73" s="11">
        <f t="shared" si="14"/>
        <v>0</v>
      </c>
      <c r="V73" s="11">
        <f t="shared" si="15"/>
        <v>113</v>
      </c>
      <c r="W73" s="11">
        <f t="shared" si="16"/>
        <v>14540</v>
      </c>
      <c r="X73" s="11">
        <f t="shared" si="16"/>
        <v>25129</v>
      </c>
      <c r="Y73" s="11">
        <f t="shared" si="17"/>
        <v>41563</v>
      </c>
      <c r="Z73" s="8">
        <f t="shared" si="11"/>
        <v>0</v>
      </c>
    </row>
    <row r="74" spans="1:26" x14ac:dyDescent="0.3">
      <c r="A74" s="72">
        <v>37</v>
      </c>
      <c r="B74" s="73" t="s">
        <v>53</v>
      </c>
      <c r="C74" s="23" t="s">
        <v>45</v>
      </c>
      <c r="D74" s="21">
        <v>4</v>
      </c>
      <c r="E74" s="21">
        <v>3</v>
      </c>
      <c r="F74" s="21"/>
      <c r="G74" s="21"/>
      <c r="H74" s="21"/>
      <c r="I74" s="21"/>
      <c r="J74" s="21">
        <v>1</v>
      </c>
      <c r="K74" s="21"/>
      <c r="L74" s="21">
        <v>1</v>
      </c>
      <c r="M74" s="21"/>
      <c r="N74" s="21">
        <v>4237</v>
      </c>
      <c r="O74" s="21">
        <v>3588</v>
      </c>
      <c r="P74" s="20">
        <f t="shared" si="12"/>
        <v>7834</v>
      </c>
      <c r="Q74" s="4"/>
      <c r="R74" s="76">
        <v>37</v>
      </c>
      <c r="S74" s="73" t="s">
        <v>53</v>
      </c>
      <c r="T74" s="11">
        <f t="shared" si="13"/>
        <v>4</v>
      </c>
      <c r="U74" s="11">
        <f t="shared" si="14"/>
        <v>3</v>
      </c>
      <c r="V74" s="11">
        <f t="shared" si="15"/>
        <v>2</v>
      </c>
      <c r="W74" s="11">
        <f t="shared" si="16"/>
        <v>4237</v>
      </c>
      <c r="X74" s="11">
        <f t="shared" si="16"/>
        <v>3588</v>
      </c>
      <c r="Y74" s="11">
        <f t="shared" si="17"/>
        <v>7834</v>
      </c>
      <c r="Z74" s="8">
        <f t="shared" si="11"/>
        <v>0</v>
      </c>
    </row>
    <row r="75" spans="1:26" x14ac:dyDescent="0.3">
      <c r="A75" s="72"/>
      <c r="B75" s="73"/>
      <c r="C75" s="23" t="s">
        <v>46</v>
      </c>
      <c r="D75" s="21">
        <v>4186</v>
      </c>
      <c r="E75" s="21">
        <v>12</v>
      </c>
      <c r="F75" s="21"/>
      <c r="G75" s="21"/>
      <c r="H75" s="21"/>
      <c r="I75" s="21"/>
      <c r="J75" s="21">
        <v>25</v>
      </c>
      <c r="K75" s="21"/>
      <c r="L75" s="21">
        <v>5</v>
      </c>
      <c r="M75" s="21"/>
      <c r="N75" s="21">
        <v>20244</v>
      </c>
      <c r="O75" s="21">
        <v>11478</v>
      </c>
      <c r="P75" s="20">
        <f t="shared" si="12"/>
        <v>35950</v>
      </c>
      <c r="Q75" s="4"/>
      <c r="R75" s="76"/>
      <c r="S75" s="73"/>
      <c r="T75" s="11">
        <f t="shared" si="13"/>
        <v>4186</v>
      </c>
      <c r="U75" s="11">
        <f t="shared" si="14"/>
        <v>12</v>
      </c>
      <c r="V75" s="11">
        <f t="shared" si="15"/>
        <v>30</v>
      </c>
      <c r="W75" s="11">
        <f t="shared" si="16"/>
        <v>20244</v>
      </c>
      <c r="X75" s="11">
        <f t="shared" si="16"/>
        <v>11478</v>
      </c>
      <c r="Y75" s="11">
        <f t="shared" si="17"/>
        <v>35950</v>
      </c>
      <c r="Z75" s="8">
        <f t="shared" si="11"/>
        <v>0</v>
      </c>
    </row>
    <row r="76" spans="1:26" x14ac:dyDescent="0.3">
      <c r="A76" s="72">
        <v>38</v>
      </c>
      <c r="B76" s="77" t="s">
        <v>47</v>
      </c>
      <c r="C76" s="23" t="s">
        <v>45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>
        <v>4782</v>
      </c>
      <c r="O76" s="22">
        <v>2520</v>
      </c>
      <c r="P76" s="20">
        <f t="shared" si="12"/>
        <v>7302</v>
      </c>
      <c r="Q76" s="12"/>
      <c r="R76" s="76">
        <v>38</v>
      </c>
      <c r="S76" s="77" t="s">
        <v>47</v>
      </c>
      <c r="T76" s="11">
        <f t="shared" si="13"/>
        <v>0</v>
      </c>
      <c r="U76" s="11">
        <f t="shared" si="14"/>
        <v>0</v>
      </c>
      <c r="V76" s="11">
        <f t="shared" si="15"/>
        <v>0</v>
      </c>
      <c r="W76" s="11">
        <f t="shared" si="16"/>
        <v>4782</v>
      </c>
      <c r="X76" s="11">
        <f t="shared" si="16"/>
        <v>2520</v>
      </c>
      <c r="Y76" s="11">
        <f t="shared" si="17"/>
        <v>7302</v>
      </c>
      <c r="Z76" s="8">
        <f t="shared" si="11"/>
        <v>0</v>
      </c>
    </row>
    <row r="77" spans="1:26" x14ac:dyDescent="0.3">
      <c r="A77" s="72"/>
      <c r="B77" s="77"/>
      <c r="C77" s="23" t="s">
        <v>46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>
        <v>21473</v>
      </c>
      <c r="O77" s="22">
        <v>12048</v>
      </c>
      <c r="P77" s="20">
        <f t="shared" si="12"/>
        <v>33521</v>
      </c>
      <c r="Q77" s="12"/>
      <c r="R77" s="76"/>
      <c r="S77" s="77"/>
      <c r="T77" s="11">
        <f t="shared" si="13"/>
        <v>0</v>
      </c>
      <c r="U77" s="11">
        <f t="shared" si="14"/>
        <v>0</v>
      </c>
      <c r="V77" s="11">
        <f t="shared" si="15"/>
        <v>0</v>
      </c>
      <c r="W77" s="11">
        <f t="shared" si="16"/>
        <v>21473</v>
      </c>
      <c r="X77" s="11">
        <f t="shared" si="16"/>
        <v>12048</v>
      </c>
      <c r="Y77" s="11">
        <f t="shared" si="17"/>
        <v>33521</v>
      </c>
      <c r="Z77" s="8">
        <f t="shared" si="11"/>
        <v>0</v>
      </c>
    </row>
    <row r="78" spans="1:26" x14ac:dyDescent="0.3">
      <c r="A78" s="72">
        <v>39</v>
      </c>
      <c r="B78" s="73" t="s">
        <v>54</v>
      </c>
      <c r="C78" s="23" t="s">
        <v>45</v>
      </c>
      <c r="D78" s="19">
        <v>990</v>
      </c>
      <c r="E78" s="19">
        <v>25</v>
      </c>
      <c r="F78" s="19">
        <v>25</v>
      </c>
      <c r="G78" s="19">
        <v>6</v>
      </c>
      <c r="H78" s="19">
        <v>4</v>
      </c>
      <c r="I78" s="19">
        <v>0</v>
      </c>
      <c r="J78" s="19">
        <v>45</v>
      </c>
      <c r="K78" s="19">
        <v>0</v>
      </c>
      <c r="L78" s="19">
        <v>2</v>
      </c>
      <c r="M78" s="19">
        <v>0</v>
      </c>
      <c r="N78" s="19">
        <v>42</v>
      </c>
      <c r="O78" s="19">
        <v>0</v>
      </c>
      <c r="P78" s="20">
        <f t="shared" si="12"/>
        <v>1139</v>
      </c>
      <c r="Q78" s="4"/>
      <c r="R78" s="76">
        <v>39</v>
      </c>
      <c r="S78" s="73" t="s">
        <v>54</v>
      </c>
      <c r="T78" s="11">
        <f t="shared" si="13"/>
        <v>990</v>
      </c>
      <c r="U78" s="11">
        <f t="shared" si="14"/>
        <v>60</v>
      </c>
      <c r="V78" s="11">
        <f t="shared" si="15"/>
        <v>47</v>
      </c>
      <c r="W78" s="11">
        <f t="shared" si="16"/>
        <v>42</v>
      </c>
      <c r="X78" s="11">
        <f t="shared" si="16"/>
        <v>0</v>
      </c>
      <c r="Y78" s="11">
        <f t="shared" si="17"/>
        <v>1139</v>
      </c>
      <c r="Z78" s="8">
        <f t="shared" si="11"/>
        <v>0</v>
      </c>
    </row>
    <row r="79" spans="1:26" x14ac:dyDescent="0.3">
      <c r="A79" s="72"/>
      <c r="B79" s="73"/>
      <c r="C79" s="23" t="s">
        <v>46</v>
      </c>
      <c r="D79" s="19">
        <v>27246.1</v>
      </c>
      <c r="E79" s="19">
        <v>1171.5</v>
      </c>
      <c r="F79" s="19">
        <v>240.9</v>
      </c>
      <c r="G79" s="19">
        <v>64.099999999999994</v>
      </c>
      <c r="H79" s="19">
        <v>38.6</v>
      </c>
      <c r="I79" s="19">
        <v>0</v>
      </c>
      <c r="J79" s="19">
        <v>924.2</v>
      </c>
      <c r="K79" s="19">
        <v>0</v>
      </c>
      <c r="L79" s="19">
        <v>37.6</v>
      </c>
      <c r="M79" s="19">
        <v>0</v>
      </c>
      <c r="N79" s="19">
        <v>3656</v>
      </c>
      <c r="O79" s="19">
        <v>0</v>
      </c>
      <c r="P79" s="20">
        <f t="shared" si="12"/>
        <v>33379</v>
      </c>
      <c r="Q79" s="4"/>
      <c r="R79" s="76"/>
      <c r="S79" s="73"/>
      <c r="T79" s="11">
        <f t="shared" si="13"/>
        <v>27246.1</v>
      </c>
      <c r="U79" s="11">
        <f t="shared" si="14"/>
        <v>1515.1</v>
      </c>
      <c r="V79" s="11">
        <f t="shared" si="15"/>
        <v>961.80000000000007</v>
      </c>
      <c r="W79" s="11">
        <f t="shared" si="16"/>
        <v>3656</v>
      </c>
      <c r="X79" s="11">
        <f t="shared" si="16"/>
        <v>0</v>
      </c>
      <c r="Y79" s="11">
        <f t="shared" si="17"/>
        <v>33379</v>
      </c>
      <c r="Z79" s="8">
        <f t="shared" si="11"/>
        <v>0</v>
      </c>
    </row>
    <row r="80" spans="1:26" x14ac:dyDescent="0.3">
      <c r="A80" s="72">
        <v>40</v>
      </c>
      <c r="B80" s="73" t="s">
        <v>55</v>
      </c>
      <c r="C80" s="23" t="s">
        <v>45</v>
      </c>
      <c r="D80" s="19">
        <v>35</v>
      </c>
      <c r="E80" s="19"/>
      <c r="F80" s="19"/>
      <c r="G80" s="19"/>
      <c r="H80" s="19"/>
      <c r="I80" s="19"/>
      <c r="J80" s="19"/>
      <c r="K80" s="19"/>
      <c r="L80" s="19"/>
      <c r="M80" s="19"/>
      <c r="N80" s="19">
        <v>5695</v>
      </c>
      <c r="O80" s="19">
        <v>5309</v>
      </c>
      <c r="P80" s="20">
        <f t="shared" si="12"/>
        <v>11039</v>
      </c>
      <c r="Q80" s="4"/>
      <c r="R80" s="76">
        <v>40</v>
      </c>
      <c r="S80" s="73" t="s">
        <v>55</v>
      </c>
      <c r="T80" s="11">
        <f t="shared" si="13"/>
        <v>35</v>
      </c>
      <c r="U80" s="11">
        <f t="shared" si="14"/>
        <v>0</v>
      </c>
      <c r="V80" s="11">
        <f t="shared" si="15"/>
        <v>0</v>
      </c>
      <c r="W80" s="11">
        <f t="shared" si="16"/>
        <v>5695</v>
      </c>
      <c r="X80" s="11">
        <f t="shared" si="16"/>
        <v>5309</v>
      </c>
      <c r="Y80" s="11">
        <f t="shared" si="17"/>
        <v>11039</v>
      </c>
      <c r="Z80" s="8">
        <f t="shared" si="11"/>
        <v>0</v>
      </c>
    </row>
    <row r="81" spans="1:26" x14ac:dyDescent="0.3">
      <c r="A81" s="72"/>
      <c r="B81" s="73"/>
      <c r="C81" s="23" t="s">
        <v>46</v>
      </c>
      <c r="D81" s="19">
        <v>99</v>
      </c>
      <c r="E81" s="19"/>
      <c r="F81" s="19"/>
      <c r="G81" s="19"/>
      <c r="H81" s="19"/>
      <c r="I81" s="19"/>
      <c r="J81" s="19"/>
      <c r="K81" s="19"/>
      <c r="L81" s="19"/>
      <c r="M81" s="19"/>
      <c r="N81" s="19">
        <v>18855</v>
      </c>
      <c r="O81" s="19">
        <v>11829</v>
      </c>
      <c r="P81" s="20">
        <f t="shared" si="12"/>
        <v>30783</v>
      </c>
      <c r="Q81" s="4"/>
      <c r="R81" s="76"/>
      <c r="S81" s="73"/>
      <c r="T81" s="11">
        <f t="shared" si="13"/>
        <v>99</v>
      </c>
      <c r="U81" s="11">
        <f t="shared" si="14"/>
        <v>0</v>
      </c>
      <c r="V81" s="11">
        <f t="shared" si="15"/>
        <v>0</v>
      </c>
      <c r="W81" s="11">
        <f t="shared" si="16"/>
        <v>18855</v>
      </c>
      <c r="X81" s="11">
        <f t="shared" si="16"/>
        <v>11829</v>
      </c>
      <c r="Y81" s="11">
        <f t="shared" si="17"/>
        <v>30783</v>
      </c>
      <c r="Z81" s="8">
        <f t="shared" si="11"/>
        <v>0</v>
      </c>
    </row>
    <row r="82" spans="1:26" x14ac:dyDescent="0.3">
      <c r="B82" s="74" t="s">
        <v>56</v>
      </c>
      <c r="C82" s="5" t="s">
        <v>45</v>
      </c>
      <c r="D82" s="7">
        <f t="array" ref="D82">SUM(IF(MOD(ROW(D$2:D$81),2)=0,D$2:D$81,0))</f>
        <v>44239</v>
      </c>
      <c r="E82" s="7">
        <f t="array" ref="E82">SUM(IF(MOD(ROW(E$2:E$81),2)=0,E$2:E$81,0))</f>
        <v>1655</v>
      </c>
      <c r="F82" s="7">
        <f t="array" ref="F82">SUM(IF(MOD(ROW(F$2:F$81),2)=0,F$2:F$81,0))</f>
        <v>1838</v>
      </c>
      <c r="G82" s="7">
        <f t="array" ref="G82">SUM(IF(MOD(ROW(G$2:G$81),2)=0,G$2:G$81,0))</f>
        <v>2351</v>
      </c>
      <c r="H82" s="7">
        <f t="array" ref="H82">SUM(IF(MOD(ROW(H$2:H$81),2)=0,H$2:H$81,0))</f>
        <v>4248</v>
      </c>
      <c r="I82" s="7">
        <f t="array" ref="I82">SUM(IF(MOD(ROW(I$2:I$81),2)=0,I$2:I$81,0))</f>
        <v>24869</v>
      </c>
      <c r="J82" s="7">
        <f t="array" ref="J82">SUM(IF(MOD(ROW(J$2:J$81),2)=0,J$2:J$81,0))</f>
        <v>136</v>
      </c>
      <c r="K82" s="7">
        <f t="array" ref="K82">SUM(IF(MOD(ROW(K$2:K$81),2)=0,K$2:K$81,0))</f>
        <v>12</v>
      </c>
      <c r="L82" s="7">
        <f t="array" ref="L82">SUM(IF(MOD(ROW(L$2:L$81),2)=0,L$2:L$81,0))</f>
        <v>372</v>
      </c>
      <c r="M82" s="7">
        <f t="array" ref="M82">SUM(IF(MOD(ROW(M$2:M$81),2)=0,M$2:M$81,0))</f>
        <v>4850</v>
      </c>
      <c r="N82" s="7">
        <f t="array" ref="N82">SUM(IF(MOD(ROW(N$2:N$81),2)=0,N$2:N$81,0))</f>
        <v>976814</v>
      </c>
      <c r="O82" s="7">
        <f t="array" ref="O82">SUM(IF(MOD(ROW(O$2:O$81),2)=0,O$2:O$81,0))</f>
        <v>1105183</v>
      </c>
      <c r="P82" s="7">
        <f t="array" ref="P82">SUM(IF(MOD(ROW(P$2:P$81),2)=0,P$2:P$81,0))</f>
        <v>2166567</v>
      </c>
      <c r="R82" s="13"/>
      <c r="S82" s="74" t="s">
        <v>56</v>
      </c>
      <c r="T82" s="11">
        <f t="shared" si="13"/>
        <v>44239</v>
      </c>
      <c r="U82" s="11">
        <f t="shared" si="14"/>
        <v>34961</v>
      </c>
      <c r="V82" s="11">
        <f t="shared" si="15"/>
        <v>5370</v>
      </c>
      <c r="W82" s="11">
        <f t="shared" si="16"/>
        <v>976814</v>
      </c>
      <c r="X82" s="11">
        <f t="shared" si="16"/>
        <v>1105183</v>
      </c>
      <c r="Y82" s="11">
        <f t="shared" si="17"/>
        <v>2166567</v>
      </c>
      <c r="Z82" s="8">
        <f t="shared" si="11"/>
        <v>0</v>
      </c>
    </row>
    <row r="83" spans="1:26" x14ac:dyDescent="0.3">
      <c r="B83" s="74"/>
      <c r="C83" s="5" t="s">
        <v>46</v>
      </c>
      <c r="D83" s="7">
        <f t="array" ref="D83">SUM(IF(MOD(ROW(D$2:D$81),2)=1,D$2:D$81,0))</f>
        <v>331435.90000000002</v>
      </c>
      <c r="E83" s="7">
        <f t="array" ref="E83">SUM(IF(MOD(ROW(E$2:E$81),2)=1,E$2:E$81,0))</f>
        <v>7587.5</v>
      </c>
      <c r="F83" s="7">
        <f t="array" ref="F83">SUM(IF(MOD(ROW(F$2:F$81),2)=1,F$2:F$81,0))</f>
        <v>7798</v>
      </c>
      <c r="G83" s="7">
        <f t="array" ref="G83">SUM(IF(MOD(ROW(G$2:G$81),2)=1,G$2:G$81,0))</f>
        <v>10785.1</v>
      </c>
      <c r="H83" s="7">
        <f t="array" ref="H83">SUM(IF(MOD(ROW(H$2:H$81),2)=1,H$2:H$81,0))</f>
        <v>18642.399999999998</v>
      </c>
      <c r="I83" s="7">
        <f t="array" ref="I83">SUM(IF(MOD(ROW(I$2:I$81),2)=1,I$2:I$81,0))</f>
        <v>141298.20000000001</v>
      </c>
      <c r="J83" s="7">
        <f t="array" ref="J83">SUM(IF(MOD(ROW(J$2:J$81),2)=1,J$2:J$81,0))</f>
        <v>1328.4</v>
      </c>
      <c r="K83" s="7">
        <f t="array" ref="K83">SUM(IF(MOD(ROW(K$2:K$81),2)=1,K$2:K$81,0))</f>
        <v>37.1</v>
      </c>
      <c r="L83" s="7">
        <f t="array" ref="L83">SUM(IF(MOD(ROW(L$2:L$81),2)=1,L$2:L$81,0))</f>
        <v>1620.3</v>
      </c>
      <c r="M83" s="7">
        <f t="array" ref="M83">SUM(IF(MOD(ROW(M$2:M$81),2)=1,M$2:M$81,0))</f>
        <v>16551.800000000003</v>
      </c>
      <c r="N83" s="7">
        <f t="array" ref="N83">SUM(IF(MOD(ROW(N$2:N$81),2)=1,N$2:N$81,0))</f>
        <v>3613140.6</v>
      </c>
      <c r="O83" s="7">
        <f t="array" ref="O83">SUM(IF(MOD(ROW(O$2:O$81),2)=1,O$2:O$81,0))</f>
        <v>3679765.7</v>
      </c>
      <c r="P83" s="7">
        <f t="array" ref="P83">SUM(IF(MOD(ROW(P$2:P$81),2)=1,P$2:P$81,0))</f>
        <v>7829991</v>
      </c>
      <c r="R83" s="13"/>
      <c r="S83" s="74"/>
      <c r="T83" s="11">
        <f t="shared" si="13"/>
        <v>331435.90000000002</v>
      </c>
      <c r="U83" s="11">
        <f t="shared" si="14"/>
        <v>186111.2</v>
      </c>
      <c r="V83" s="11">
        <f t="shared" si="15"/>
        <v>19537.600000000002</v>
      </c>
      <c r="W83" s="11">
        <f t="shared" si="16"/>
        <v>3613140.6</v>
      </c>
      <c r="X83" s="11">
        <f t="shared" si="16"/>
        <v>3679765.7</v>
      </c>
      <c r="Y83" s="11">
        <f t="shared" si="17"/>
        <v>7829991</v>
      </c>
      <c r="Z83" s="8">
        <f t="shared" si="11"/>
        <v>0</v>
      </c>
    </row>
    <row r="85" spans="1:26" x14ac:dyDescent="0.3">
      <c r="B85" s="14" t="s">
        <v>95</v>
      </c>
      <c r="C85" s="14"/>
      <c r="D85" s="15">
        <f>D82/$P$82</f>
        <v>2.0418939271206474E-2</v>
      </c>
      <c r="E85" s="15">
        <f t="shared" ref="E85:P85" si="18">E82/$P$82</f>
        <v>7.6388129238560358E-4</v>
      </c>
      <c r="F85" s="15">
        <f t="shared" si="18"/>
        <v>8.4834671625664008E-4</v>
      </c>
      <c r="G85" s="15">
        <f t="shared" si="18"/>
        <v>1.085126838911513E-3</v>
      </c>
      <c r="H85" s="15">
        <f t="shared" si="18"/>
        <v>1.9607055770719298E-3</v>
      </c>
      <c r="I85" s="15">
        <f t="shared" si="18"/>
        <v>1.1478528012288566E-2</v>
      </c>
      <c r="J85" s="15">
        <f t="shared" si="18"/>
        <v>6.2772118286671963E-5</v>
      </c>
      <c r="K85" s="15">
        <f t="shared" si="18"/>
        <v>5.5387163194122311E-6</v>
      </c>
      <c r="L85" s="15">
        <f t="shared" si="18"/>
        <v>1.7170020590177919E-4</v>
      </c>
      <c r="M85" s="15">
        <f t="shared" si="18"/>
        <v>2.2385645124291102E-3</v>
      </c>
      <c r="N85" s="15">
        <f t="shared" si="18"/>
        <v>0.4508579702358616</v>
      </c>
      <c r="O85" s="15">
        <f t="shared" si="18"/>
        <v>0.51010792650308068</v>
      </c>
      <c r="P85" s="15">
        <f t="shared" si="18"/>
        <v>1</v>
      </c>
    </row>
    <row r="86" spans="1:26" x14ac:dyDescent="0.3">
      <c r="B86" s="14"/>
      <c r="C86" s="14"/>
      <c r="D86" s="15">
        <f>D83/$P$83</f>
        <v>4.232902694268742E-2</v>
      </c>
      <c r="E86" s="15">
        <f t="shared" ref="E86:P86" si="19">E83/$P$83</f>
        <v>9.6903048802993511E-4</v>
      </c>
      <c r="F86" s="15">
        <f t="shared" si="19"/>
        <v>9.9591429926292377E-4</v>
      </c>
      <c r="G86" s="15">
        <f t="shared" si="19"/>
        <v>1.3774089906361323E-3</v>
      </c>
      <c r="H86" s="15">
        <f t="shared" si="19"/>
        <v>2.3808967341086341E-3</v>
      </c>
      <c r="I86" s="15">
        <f t="shared" si="19"/>
        <v>1.8045767868698701E-2</v>
      </c>
      <c r="J86" s="15">
        <f t="shared" si="19"/>
        <v>1.6965536741996257E-4</v>
      </c>
      <c r="K86" s="15">
        <f t="shared" si="19"/>
        <v>4.7381919085219897E-6</v>
      </c>
      <c r="L86" s="15">
        <f t="shared" si="19"/>
        <v>2.0693510375682423E-4</v>
      </c>
      <c r="M86" s="15">
        <f t="shared" si="19"/>
        <v>2.1138977043524063E-3</v>
      </c>
      <c r="N86" s="15">
        <f t="shared" si="19"/>
        <v>0.46144888289143626</v>
      </c>
      <c r="O86" s="15">
        <f t="shared" si="19"/>
        <v>0.4699578454177023</v>
      </c>
      <c r="P86" s="15">
        <f t="shared" si="19"/>
        <v>1</v>
      </c>
    </row>
  </sheetData>
  <mergeCells count="182">
    <mergeCell ref="B82:B83"/>
    <mergeCell ref="S82:S83"/>
    <mergeCell ref="A78:A79"/>
    <mergeCell ref="B78:B79"/>
    <mergeCell ref="R78:R79"/>
    <mergeCell ref="S78:S79"/>
    <mergeCell ref="A80:A81"/>
    <mergeCell ref="B80:B81"/>
    <mergeCell ref="R80:R81"/>
    <mergeCell ref="S80:S81"/>
    <mergeCell ref="A74:A75"/>
    <mergeCell ref="B74:B75"/>
    <mergeCell ref="R74:R75"/>
    <mergeCell ref="S74:S75"/>
    <mergeCell ref="A76:A77"/>
    <mergeCell ref="B76:B77"/>
    <mergeCell ref="R76:R77"/>
    <mergeCell ref="S76:S77"/>
    <mergeCell ref="A70:A71"/>
    <mergeCell ref="B70:B71"/>
    <mergeCell ref="R70:R71"/>
    <mergeCell ref="S70:S71"/>
    <mergeCell ref="A72:A73"/>
    <mergeCell ref="B72:B73"/>
    <mergeCell ref="R72:R73"/>
    <mergeCell ref="S72:S73"/>
    <mergeCell ref="A66:A67"/>
    <mergeCell ref="B66:B67"/>
    <mergeCell ref="R66:R67"/>
    <mergeCell ref="S66:S67"/>
    <mergeCell ref="A68:A69"/>
    <mergeCell ref="B68:B69"/>
    <mergeCell ref="R68:R69"/>
    <mergeCell ref="S68:S69"/>
    <mergeCell ref="A62:A63"/>
    <mergeCell ref="B62:B63"/>
    <mergeCell ref="R62:R63"/>
    <mergeCell ref="S62:S63"/>
    <mergeCell ref="A64:A65"/>
    <mergeCell ref="B64:B65"/>
    <mergeCell ref="R64:R65"/>
    <mergeCell ref="S64:S65"/>
    <mergeCell ref="A58:A59"/>
    <mergeCell ref="B58:B59"/>
    <mergeCell ref="R58:R59"/>
    <mergeCell ref="S58:S59"/>
    <mergeCell ref="A60:A61"/>
    <mergeCell ref="B60:B61"/>
    <mergeCell ref="R60:R61"/>
    <mergeCell ref="S60:S61"/>
    <mergeCell ref="A54:A55"/>
    <mergeCell ref="B54:B55"/>
    <mergeCell ref="R54:R55"/>
    <mergeCell ref="S54:S55"/>
    <mergeCell ref="A56:A57"/>
    <mergeCell ref="B56:B57"/>
    <mergeCell ref="R56:R57"/>
    <mergeCell ref="S56:S57"/>
    <mergeCell ref="A50:A51"/>
    <mergeCell ref="B50:B51"/>
    <mergeCell ref="R50:R51"/>
    <mergeCell ref="S50:S51"/>
    <mergeCell ref="A52:A53"/>
    <mergeCell ref="B52:B53"/>
    <mergeCell ref="R52:R53"/>
    <mergeCell ref="S52:S53"/>
    <mergeCell ref="A46:A47"/>
    <mergeCell ref="B46:B47"/>
    <mergeCell ref="R46:R47"/>
    <mergeCell ref="S46:S47"/>
    <mergeCell ref="A48:A49"/>
    <mergeCell ref="B48:B49"/>
    <mergeCell ref="R48:R49"/>
    <mergeCell ref="S48:S49"/>
    <mergeCell ref="A42:A43"/>
    <mergeCell ref="B42:B43"/>
    <mergeCell ref="R42:R43"/>
    <mergeCell ref="S42:S43"/>
    <mergeCell ref="A44:A45"/>
    <mergeCell ref="B44:B45"/>
    <mergeCell ref="R44:R45"/>
    <mergeCell ref="S44:S45"/>
    <mergeCell ref="A38:A39"/>
    <mergeCell ref="B38:B39"/>
    <mergeCell ref="R38:R39"/>
    <mergeCell ref="S38:S39"/>
    <mergeCell ref="A40:A41"/>
    <mergeCell ref="B40:B41"/>
    <mergeCell ref="R40:R41"/>
    <mergeCell ref="S40:S41"/>
    <mergeCell ref="A34:A35"/>
    <mergeCell ref="B34:B35"/>
    <mergeCell ref="R34:R35"/>
    <mergeCell ref="S34:S35"/>
    <mergeCell ref="A36:A37"/>
    <mergeCell ref="B36:B37"/>
    <mergeCell ref="R36:R37"/>
    <mergeCell ref="S36:S37"/>
    <mergeCell ref="A30:A31"/>
    <mergeCell ref="B30:B31"/>
    <mergeCell ref="R30:R31"/>
    <mergeCell ref="S30:S31"/>
    <mergeCell ref="A32:A33"/>
    <mergeCell ref="B32:B33"/>
    <mergeCell ref="R32:R33"/>
    <mergeCell ref="S32:S33"/>
    <mergeCell ref="A26:A27"/>
    <mergeCell ref="B26:B27"/>
    <mergeCell ref="R26:R27"/>
    <mergeCell ref="S26:S27"/>
    <mergeCell ref="A28:A29"/>
    <mergeCell ref="B28:B29"/>
    <mergeCell ref="R28:R29"/>
    <mergeCell ref="S28:S29"/>
    <mergeCell ref="A22:A23"/>
    <mergeCell ref="B22:B23"/>
    <mergeCell ref="R22:R23"/>
    <mergeCell ref="S22:S23"/>
    <mergeCell ref="A24:A25"/>
    <mergeCell ref="B24:B25"/>
    <mergeCell ref="R24:R25"/>
    <mergeCell ref="S24:S25"/>
    <mergeCell ref="A20:A21"/>
    <mergeCell ref="B20:B21"/>
    <mergeCell ref="R20:R21"/>
    <mergeCell ref="S20:S21"/>
    <mergeCell ref="AB20:AB21"/>
    <mergeCell ref="AC20:AC21"/>
    <mergeCell ref="A18:A19"/>
    <mergeCell ref="B18:B19"/>
    <mergeCell ref="R18:R19"/>
    <mergeCell ref="S18:S19"/>
    <mergeCell ref="AB18:AB19"/>
    <mergeCell ref="AC18:AC19"/>
    <mergeCell ref="A16:A17"/>
    <mergeCell ref="B16:B17"/>
    <mergeCell ref="R16:R17"/>
    <mergeCell ref="S16:S17"/>
    <mergeCell ref="AB16:AB17"/>
    <mergeCell ref="AC16:AC17"/>
    <mergeCell ref="A14:A15"/>
    <mergeCell ref="B14:B15"/>
    <mergeCell ref="R14:R15"/>
    <mergeCell ref="S14:S15"/>
    <mergeCell ref="AB14:AB15"/>
    <mergeCell ref="AC14:AC15"/>
    <mergeCell ref="A12:A13"/>
    <mergeCell ref="B12:B13"/>
    <mergeCell ref="R12:R13"/>
    <mergeCell ref="S12:S13"/>
    <mergeCell ref="AB12:AB13"/>
    <mergeCell ref="AC12:AC13"/>
    <mergeCell ref="A10:A11"/>
    <mergeCell ref="B10:B11"/>
    <mergeCell ref="R10:R11"/>
    <mergeCell ref="S10:S11"/>
    <mergeCell ref="AB10:AB11"/>
    <mergeCell ref="AC10:AC11"/>
    <mergeCell ref="A8:A9"/>
    <mergeCell ref="B8:B9"/>
    <mergeCell ref="R8:R9"/>
    <mergeCell ref="S8:S9"/>
    <mergeCell ref="AB8:AB9"/>
    <mergeCell ref="AC8:AC9"/>
    <mergeCell ref="A6:A7"/>
    <mergeCell ref="B6:B7"/>
    <mergeCell ref="R6:R7"/>
    <mergeCell ref="S6:S7"/>
    <mergeCell ref="AB6:AB7"/>
    <mergeCell ref="AC6:AC7"/>
    <mergeCell ref="A4:A5"/>
    <mergeCell ref="B4:B5"/>
    <mergeCell ref="R4:R5"/>
    <mergeCell ref="S4:S5"/>
    <mergeCell ref="AB4:AB5"/>
    <mergeCell ref="AC4:AC5"/>
    <mergeCell ref="A2:A3"/>
    <mergeCell ref="B2:B3"/>
    <mergeCell ref="R2:R3"/>
    <mergeCell ref="S2:S3"/>
    <mergeCell ref="AB2:AB3"/>
    <mergeCell ref="AC2:AC3"/>
  </mergeCells>
  <phoneticPr fontId="2" type="noConversion"/>
  <pageMargins left="0.7" right="0.7" top="0.75" bottom="0.75" header="0.3" footer="0.3"/>
  <pageSetup paperSize="9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view="pageBreakPreview" zoomScaleNormal="100" zoomScaleSheetLayoutView="100" workbookViewId="0">
      <selection activeCell="F10" sqref="F10"/>
    </sheetView>
  </sheetViews>
  <sheetFormatPr defaultRowHeight="16.5" x14ac:dyDescent="0.3"/>
  <cols>
    <col min="2" max="2" width="25.625" customWidth="1"/>
    <col min="4" max="4" width="25.625" customWidth="1"/>
  </cols>
  <sheetData>
    <row r="1" spans="1:4" x14ac:dyDescent="0.3">
      <c r="A1" t="s">
        <v>114</v>
      </c>
    </row>
    <row r="4" spans="1:4" ht="31.5" x14ac:dyDescent="0.3">
      <c r="A4" s="78" t="s">
        <v>115</v>
      </c>
      <c r="B4" s="78"/>
      <c r="C4" s="78"/>
      <c r="D4" s="78"/>
    </row>
    <row r="5" spans="1:4" ht="17.25" thickBot="1" x14ac:dyDescent="0.35"/>
    <row r="6" spans="1:4" ht="23.1" customHeight="1" thickBot="1" x14ac:dyDescent="0.35">
      <c r="A6" s="50" t="s">
        <v>116</v>
      </c>
      <c r="B6" s="51" t="s">
        <v>117</v>
      </c>
      <c r="C6" s="52" t="s">
        <v>116</v>
      </c>
      <c r="D6" s="51" t="s">
        <v>117</v>
      </c>
    </row>
    <row r="7" spans="1:4" ht="23.1" customHeight="1" thickTop="1" x14ac:dyDescent="0.3">
      <c r="A7" s="47">
        <v>1</v>
      </c>
      <c r="B7" s="48" t="s">
        <v>148</v>
      </c>
      <c r="C7" s="49">
        <v>21</v>
      </c>
      <c r="D7" s="48" t="s">
        <v>132</v>
      </c>
    </row>
    <row r="8" spans="1:4" ht="23.1" customHeight="1" x14ac:dyDescent="0.3">
      <c r="A8" s="40">
        <v>2</v>
      </c>
      <c r="B8" s="41" t="s">
        <v>149</v>
      </c>
      <c r="C8" s="45">
        <v>22</v>
      </c>
      <c r="D8" s="41" t="s">
        <v>154</v>
      </c>
    </row>
    <row r="9" spans="1:4" ht="23.1" customHeight="1" x14ac:dyDescent="0.3">
      <c r="A9" s="40">
        <v>3</v>
      </c>
      <c r="B9" s="41" t="s">
        <v>150</v>
      </c>
      <c r="C9" s="45">
        <v>23</v>
      </c>
      <c r="D9" s="41" t="s">
        <v>134</v>
      </c>
    </row>
    <row r="10" spans="1:4" ht="23.1" customHeight="1" x14ac:dyDescent="0.3">
      <c r="A10" s="40">
        <v>4</v>
      </c>
      <c r="B10" s="42" t="s">
        <v>118</v>
      </c>
      <c r="C10" s="45">
        <v>24</v>
      </c>
      <c r="D10" s="41" t="s">
        <v>135</v>
      </c>
    </row>
    <row r="11" spans="1:4" ht="23.1" customHeight="1" x14ac:dyDescent="0.3">
      <c r="A11" s="40">
        <v>5</v>
      </c>
      <c r="B11" s="41" t="s">
        <v>119</v>
      </c>
      <c r="C11" s="45">
        <v>25</v>
      </c>
      <c r="D11" s="41" t="s">
        <v>136</v>
      </c>
    </row>
    <row r="12" spans="1:4" ht="23.1" customHeight="1" x14ac:dyDescent="0.3">
      <c r="A12" s="40">
        <v>6</v>
      </c>
      <c r="B12" s="41" t="s">
        <v>120</v>
      </c>
      <c r="C12" s="45">
        <v>26</v>
      </c>
      <c r="D12" s="41" t="s">
        <v>137</v>
      </c>
    </row>
    <row r="13" spans="1:4" ht="23.1" customHeight="1" x14ac:dyDescent="0.3">
      <c r="A13" s="40">
        <v>7</v>
      </c>
      <c r="B13" s="42" t="s">
        <v>121</v>
      </c>
      <c r="C13" s="45">
        <v>27</v>
      </c>
      <c r="D13" s="41" t="s">
        <v>139</v>
      </c>
    </row>
    <row r="14" spans="1:4" ht="23.1" customHeight="1" x14ac:dyDescent="0.3">
      <c r="A14" s="40">
        <v>8</v>
      </c>
      <c r="B14" s="41" t="s">
        <v>122</v>
      </c>
      <c r="C14" s="45">
        <v>28</v>
      </c>
      <c r="D14" s="41" t="s">
        <v>141</v>
      </c>
    </row>
    <row r="15" spans="1:4" ht="23.1" customHeight="1" x14ac:dyDescent="0.3">
      <c r="A15" s="40">
        <v>9</v>
      </c>
      <c r="B15" s="41" t="s">
        <v>123</v>
      </c>
      <c r="C15" s="45">
        <v>29</v>
      </c>
      <c r="D15" s="41" t="s">
        <v>155</v>
      </c>
    </row>
    <row r="16" spans="1:4" ht="23.1" customHeight="1" x14ac:dyDescent="0.3">
      <c r="A16" s="40">
        <v>10</v>
      </c>
      <c r="B16" s="41" t="s">
        <v>124</v>
      </c>
      <c r="C16" s="45">
        <v>30</v>
      </c>
      <c r="D16" s="41" t="s">
        <v>156</v>
      </c>
    </row>
    <row r="17" spans="1:4" ht="23.1" customHeight="1" x14ac:dyDescent="0.3">
      <c r="A17" s="40">
        <v>11</v>
      </c>
      <c r="B17" s="41" t="s">
        <v>125</v>
      </c>
      <c r="C17" s="45">
        <v>31</v>
      </c>
      <c r="D17" s="42" t="s">
        <v>142</v>
      </c>
    </row>
    <row r="18" spans="1:4" ht="23.1" customHeight="1" x14ac:dyDescent="0.3">
      <c r="A18" s="40">
        <v>12</v>
      </c>
      <c r="B18" s="41" t="s">
        <v>151</v>
      </c>
      <c r="C18" s="45">
        <v>32</v>
      </c>
      <c r="D18" s="41" t="s">
        <v>143</v>
      </c>
    </row>
    <row r="19" spans="1:4" ht="23.1" customHeight="1" x14ac:dyDescent="0.3">
      <c r="A19" s="40">
        <v>13</v>
      </c>
      <c r="B19" s="41" t="s">
        <v>126</v>
      </c>
      <c r="C19" s="45">
        <v>33</v>
      </c>
      <c r="D19" s="41" t="s">
        <v>144</v>
      </c>
    </row>
    <row r="20" spans="1:4" ht="23.1" customHeight="1" x14ac:dyDescent="0.3">
      <c r="A20" s="40">
        <v>14</v>
      </c>
      <c r="B20" s="41" t="s">
        <v>127</v>
      </c>
      <c r="C20" s="45">
        <v>34</v>
      </c>
      <c r="D20" s="41" t="s">
        <v>145</v>
      </c>
    </row>
    <row r="21" spans="1:4" ht="23.1" customHeight="1" x14ac:dyDescent="0.3">
      <c r="A21" s="40">
        <v>15</v>
      </c>
      <c r="B21" s="41" t="s">
        <v>128</v>
      </c>
      <c r="C21" s="45">
        <v>35</v>
      </c>
      <c r="D21" s="41" t="s">
        <v>157</v>
      </c>
    </row>
    <row r="22" spans="1:4" ht="23.1" customHeight="1" x14ac:dyDescent="0.3">
      <c r="A22" s="40">
        <v>16</v>
      </c>
      <c r="B22" s="41" t="s">
        <v>129</v>
      </c>
      <c r="C22" s="45">
        <v>36</v>
      </c>
      <c r="D22" s="41" t="s">
        <v>146</v>
      </c>
    </row>
    <row r="23" spans="1:4" ht="23.1" customHeight="1" x14ac:dyDescent="0.3">
      <c r="A23" s="40">
        <v>17</v>
      </c>
      <c r="B23" s="41" t="s">
        <v>130</v>
      </c>
      <c r="C23" s="45">
        <v>37</v>
      </c>
      <c r="D23" s="41" t="s">
        <v>147</v>
      </c>
    </row>
    <row r="24" spans="1:4" ht="23.1" customHeight="1" x14ac:dyDescent="0.3">
      <c r="A24" s="40">
        <v>18</v>
      </c>
      <c r="B24" s="41" t="s">
        <v>152</v>
      </c>
      <c r="C24" s="45">
        <v>38</v>
      </c>
      <c r="D24" s="42" t="s">
        <v>138</v>
      </c>
    </row>
    <row r="25" spans="1:4" ht="23.1" customHeight="1" x14ac:dyDescent="0.3">
      <c r="A25" s="40">
        <v>19</v>
      </c>
      <c r="B25" s="41" t="s">
        <v>153</v>
      </c>
      <c r="C25" s="45">
        <v>39</v>
      </c>
      <c r="D25" s="41" t="s">
        <v>140</v>
      </c>
    </row>
    <row r="26" spans="1:4" ht="23.1" customHeight="1" thickBot="1" x14ac:dyDescent="0.35">
      <c r="A26" s="43">
        <v>20</v>
      </c>
      <c r="B26" s="44" t="s">
        <v>131</v>
      </c>
      <c r="C26" s="46">
        <v>40</v>
      </c>
      <c r="D26" s="44" t="s">
        <v>133</v>
      </c>
    </row>
  </sheetData>
  <sortState ref="B5:B43">
    <sortCondition ref="B5:B43"/>
  </sortState>
  <mergeCells count="1">
    <mergeCell ref="A4:D4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보고서</vt:lpstr>
      <vt:lpstr>2014.12말</vt:lpstr>
      <vt:lpstr>40개사 명단</vt:lpstr>
      <vt:lpstr>보고서!Print_Area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금융감독원_Z50</dc:creator>
  <cp:lastModifiedBy>MINJAE</cp:lastModifiedBy>
  <cp:lastPrinted>2015-11-11T01:27:42Z</cp:lastPrinted>
  <dcterms:created xsi:type="dcterms:W3CDTF">2015-09-18T02:17:27Z</dcterms:created>
  <dcterms:modified xsi:type="dcterms:W3CDTF">2015-11-11T09:04:44Z</dcterms:modified>
</cp:coreProperties>
</file>